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'DC16'!$A$1:$O$38</definedName>
    <definedName name="_xlnm.Print_Area" localSheetId="11">'DC18'!$A$1:$O$38</definedName>
    <definedName name="_xlnm.Print_Area" localSheetId="18">'DC19'!$A$1:$O$38</definedName>
    <definedName name="_xlnm.Print_Area" localSheetId="23">'DC20'!$A$1:$O$38</definedName>
    <definedName name="_xlnm.Print_Area" localSheetId="2">'FS161'!$A$1:$O$38</definedName>
    <definedName name="_xlnm.Print_Area" localSheetId="3">'FS162'!$A$1:$O$38</definedName>
    <definedName name="_xlnm.Print_Area" localSheetId="4">'FS163'!$A$1:$O$38</definedName>
    <definedName name="_xlnm.Print_Area" localSheetId="6">'FS181'!$A$1:$O$38</definedName>
    <definedName name="_xlnm.Print_Area" localSheetId="7">'FS182'!$A$1:$O$38</definedName>
    <definedName name="_xlnm.Print_Area" localSheetId="8">'FS183'!$A$1:$O$38</definedName>
    <definedName name="_xlnm.Print_Area" localSheetId="9">'FS184'!$A$1:$O$38</definedName>
    <definedName name="_xlnm.Print_Area" localSheetId="10">'FS185'!$A$1:$O$38</definedName>
    <definedName name="_xlnm.Print_Area" localSheetId="12">'FS191'!$A$1:$O$38</definedName>
    <definedName name="_xlnm.Print_Area" localSheetId="13">'FS192'!$A$1:$O$38</definedName>
    <definedName name="_xlnm.Print_Area" localSheetId="14">'FS193'!$A$1:$O$38</definedName>
    <definedName name="_xlnm.Print_Area" localSheetId="15">'FS194'!$A$1:$O$38</definedName>
    <definedName name="_xlnm.Print_Area" localSheetId="16">'FS195'!$A$1:$O$38</definedName>
    <definedName name="_xlnm.Print_Area" localSheetId="17">'FS196'!$A$1:$O$38</definedName>
    <definedName name="_xlnm.Print_Area" localSheetId="19">'FS201'!$A$1:$O$38</definedName>
    <definedName name="_xlnm.Print_Area" localSheetId="20">'FS203'!$A$1:$O$38</definedName>
    <definedName name="_xlnm.Print_Area" localSheetId="21">'FS204'!$A$1:$O$38</definedName>
    <definedName name="_xlnm.Print_Area" localSheetId="22">'FS205'!$A$1:$O$38</definedName>
    <definedName name="_xlnm.Print_Area" localSheetId="1">'MAN'!$A$1:$O$38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<sst xmlns="http://schemas.openxmlformats.org/spreadsheetml/2006/main" count="2304" uniqueCount="71">
  <si>
    <t/>
  </si>
  <si>
    <t/>
  </si>
  <si>
    <t>Free State: Mangaung (MAN)</t>
  </si>
  <si>
    <t>STATEMENT OF CAPITAL AND OPERATING EXPENDITURE FOR 2021/22</t>
  </si>
  <si>
    <t>Changes to baseline</t>
  </si>
  <si>
    <t>2021/22</t>
  </si>
  <si>
    <t>2022/23</t>
  </si>
  <si>
    <t>2023/24</t>
  </si>
  <si>
    <t>% change to baseline</t>
  </si>
  <si>
    <t>% share of total change to baseline</t>
  </si>
  <si>
    <t>R thousands</t>
  </si>
  <si>
    <t>2020/21 Medium term estimates (1)</t>
  </si>
  <si>
    <t>2021/22 Draft Medium term estimates (2)</t>
  </si>
  <si>
    <t>2020/21 Medium term estimates (3)</t>
  </si>
  <si>
    <t>2021/22 Draft Medium term estimates (4)</t>
  </si>
  <si>
    <t>2021/22 Draft Medium term estimates (5)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</si>
  <si>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</si>
  <si>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</si>
  <si>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</si>
  <si>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</si>
  <si>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</si>
  <si>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</si>
  <si>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</si>
  <si>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</si>
  <si>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</si>
  <si>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</si>
  <si>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</si>
  <si>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</si>
  <si>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</si>
  <si>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</si>
  <si>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</si>
  <si>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</si>
  <si>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</si>
  <si>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</si>
  <si>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</si>
  <si>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</si>
  <si>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</si>
  <si>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</si>
  <si>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</si>
  <si>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</si>
  <si>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</si>
  <si>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2020/21, projection for 2021/22</t>
  </si>
  <si>
    <t>(2) Adopted   budget informed by MSCOA 2021/22</t>
  </si>
  <si>
    <t>(3) Adopted budget informed by MSCOA 2020/21, projection for 2022/23</t>
  </si>
  <si>
    <t>(4) Adopted budget informed by MSCOA 2021/22, projection for 2022/23</t>
  </si>
  <si>
    <t>(5) Adopted budget informed by MSCOA 2021/22, projection for 2023/24</t>
  </si>
  <si>
    <t>Free State: Letsemeng (FS161)</t>
  </si>
  <si>
    <t>Free State: Kopanong (FS162)</t>
  </si>
  <si>
    <t>Free State: Mohokare (FS163)</t>
  </si>
  <si>
    <t>Free State: Xhariep (DC16)</t>
  </si>
  <si>
    <t>Free State: Masilonyana (FS181)</t>
  </si>
  <si>
    <t>Free State: Tokologo (FS182)</t>
  </si>
  <si>
    <t>Free State: Tswelopele (FS183)</t>
  </si>
  <si>
    <t>Free State: Matjhabeng (FS184)</t>
  </si>
  <si>
    <t>Free State: Nala (FS185)</t>
  </si>
  <si>
    <t>Free State: Lejweleputswa (DC18)</t>
  </si>
  <si>
    <t>Free State: Setsoto (FS191)</t>
  </si>
  <si>
    <t>Free State: Dihlabeng (FS192)</t>
  </si>
  <si>
    <t>Free State: Nketoana (FS193)</t>
  </si>
  <si>
    <t>Free State: Maluti-a-Phofung (FS194)</t>
  </si>
  <si>
    <t>Free State: Phumelela (FS195)</t>
  </si>
  <si>
    <t>Free State: Mantsopa (FS196)</t>
  </si>
  <si>
    <t>Free State: Thabo Mofutsanyana (DC19)</t>
  </si>
  <si>
    <t>Free State: Moqhaka (FS201)</t>
  </si>
  <si>
    <t>Free State: Ngwathe (FS203)</t>
  </si>
  <si>
    <t>Free State: Metsimaholo (FS204)</t>
  </si>
  <si>
    <t>Free State: Mafube (FS205)</t>
  </si>
  <si>
    <t>Free State: Fezile Dabi (DC20)</t>
  </si>
  <si>
    <t>2020/21 Medium term estimates</t>
  </si>
  <si>
    <t>2021/22 Draft Medium term estimates</t>
  </si>
  <si>
    <t>CONSOLIDATION FOR FREE STATE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</si>
</sst>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  <numFmt numFmtId="165" formatCode="_ * #,##0_ ;_ * \-#,##0_ ;_ * &quot;-&quot;_ ;_ @_ "/>
    <numFmt numFmtId="166" formatCode="0.0%;_(* &quot;–&quot;_)"/>
    <numFmt numFmtId="167" formatCode="0.0\%;\(0.0\%\);_(* &quot;–&quot;_)"/>
    <numFmt numFmtId="168" formatCode="0.0\%;\(0.0\%\);_(* &quot;–&quot;_)\%"/>
    <numFmt numFmtId="169" formatCode="_(* #,##0,_);_(* \(#,##0,\);_(* &quot;- &quot;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32" borderId="7" applyNumberFormat="0" applyFont="0" applyAlignment="0" applyProtection="0"/>
    <xf numFmtId="0" fontId="46" fillId="27" borderId="8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Continuous" vertical="top" wrapText="1"/>
      <protection/>
    </xf>
    <xf numFmtId="0" fontId="7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7" fillId="0" borderId="15" xfId="0" applyFont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Continuous" vertical="top" wrapText="1"/>
      <protection/>
    </xf>
    <xf numFmtId="0" fontId="9" fillId="0" borderId="14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7" fillId="0" borderId="18" xfId="0" applyFont="1" applyBorder="1" applyAlignment="1" applyProtection="1">
      <alignment horizontal="centerContinuous" vertical="top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1" fillId="0" borderId="19" xfId="0" applyNumberFormat="1" applyFont="1" applyBorder="1" applyAlignment="1" applyProtection="1">
      <alignment horizontal="center" vertical="center" wrapText="1"/>
      <protection/>
    </xf>
    <xf numFmtId="166" fontId="11" fillId="0" borderId="20" xfId="0" applyNumberFormat="1" applyFont="1" applyBorder="1" applyAlignment="1" applyProtection="1">
      <alignment horizontal="center" vertical="center" wrapText="1"/>
      <protection/>
    </xf>
    <xf numFmtId="166" fontId="11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5" fillId="0" borderId="0" xfId="0" applyNumberFormat="1" applyFont="1" applyAlignment="1">
      <alignment horizontal="right" wrapText="1"/>
    </xf>
    <xf numFmtId="165" fontId="6" fillId="0" borderId="23" xfId="0" applyNumberFormat="1" applyFont="1" applyBorder="1" applyAlignment="1" applyProtection="1">
      <alignment horizontal="left" vertical="center" indent="1"/>
      <protection/>
    </xf>
    <xf numFmtId="167" fontId="12" fillId="0" borderId="24" xfId="57" applyNumberFormat="1" applyFont="1" applyFill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 applyProtection="1">
      <alignment/>
      <protection/>
    </xf>
    <xf numFmtId="167" fontId="12" fillId="0" borderId="22" xfId="0" applyNumberFormat="1" applyFont="1" applyBorder="1" applyAlignment="1" applyProtection="1">
      <alignment/>
      <protection/>
    </xf>
    <xf numFmtId="164" fontId="13" fillId="0" borderId="0" xfId="0" applyNumberFormat="1" applyFont="1" applyAlignment="1">
      <alignment horizontal="right" wrapText="1"/>
    </xf>
    <xf numFmtId="49" fontId="7" fillId="0" borderId="25" xfId="0" applyNumberFormat="1" applyFont="1" applyBorder="1" applyAlignment="1" applyProtection="1">
      <alignment vertical="center"/>
      <protection/>
    </xf>
    <xf numFmtId="167" fontId="10" fillId="0" borderId="26" xfId="57" applyNumberFormat="1" applyFont="1" applyFill="1" applyBorder="1" applyAlignment="1" applyProtection="1">
      <alignment horizontal="center" vertical="center"/>
      <protection/>
    </xf>
    <xf numFmtId="167" fontId="10" fillId="0" borderId="27" xfId="0" applyNumberFormat="1" applyFont="1" applyBorder="1" applyAlignment="1" applyProtection="1">
      <alignment/>
      <protection/>
    </xf>
    <xf numFmtId="167" fontId="10" fillId="0" borderId="2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 horizontal="right" wrapText="1"/>
    </xf>
    <xf numFmtId="168" fontId="12" fillId="0" borderId="24" xfId="57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center" vertical="center"/>
      <protection/>
    </xf>
    <xf numFmtId="167" fontId="10" fillId="0" borderId="19" xfId="57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vertical="center"/>
      <protection/>
    </xf>
    <xf numFmtId="165" fontId="10" fillId="0" borderId="29" xfId="0" applyNumberFormat="1" applyFont="1" applyBorder="1" applyAlignment="1" applyProtection="1">
      <alignment horizontal="left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/>
      <protection/>
    </xf>
    <xf numFmtId="0" fontId="12" fillId="0" borderId="3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12" fillId="0" borderId="32" xfId="57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4" xfId="0" applyNumberFormat="1" applyFont="1" applyBorder="1" applyAlignment="1" applyProtection="1">
      <alignment/>
      <protection/>
    </xf>
    <xf numFmtId="0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vertical="center"/>
      <protection/>
    </xf>
    <xf numFmtId="167" fontId="10" fillId="0" borderId="36" xfId="57" applyNumberFormat="1" applyFont="1" applyFill="1" applyBorder="1" applyAlignment="1" applyProtection="1">
      <alignment horizontal="center" vertical="center"/>
      <protection/>
    </xf>
    <xf numFmtId="167" fontId="10" fillId="0" borderId="37" xfId="0" applyNumberFormat="1" applyFont="1" applyBorder="1" applyAlignment="1" applyProtection="1">
      <alignment/>
      <protection/>
    </xf>
    <xf numFmtId="167" fontId="10" fillId="0" borderId="38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6" fillId="0" borderId="23" xfId="0" applyNumberFormat="1" applyFont="1" applyFill="1" applyBorder="1" applyAlignment="1" applyProtection="1">
      <alignment horizontal="right" vertical="center"/>
      <protection/>
    </xf>
    <xf numFmtId="169" fontId="7" fillId="0" borderId="26" xfId="0" applyNumberFormat="1" applyFont="1" applyFill="1" applyBorder="1" applyAlignment="1" applyProtection="1">
      <alignment horizontal="right" vertical="center"/>
      <protection/>
    </xf>
    <xf numFmtId="169" fontId="7" fillId="0" borderId="25" xfId="0" applyNumberFormat="1" applyFont="1" applyFill="1" applyBorder="1" applyAlignment="1" applyProtection="1">
      <alignment horizontal="right" vertical="center"/>
      <protection/>
    </xf>
    <xf numFmtId="169" fontId="7" fillId="0" borderId="39" xfId="0" applyNumberFormat="1" applyFont="1" applyFill="1" applyBorder="1" applyAlignment="1" applyProtection="1">
      <alignment horizontal="right" vertical="center"/>
      <protection/>
    </xf>
    <xf numFmtId="169" fontId="7" fillId="0" borderId="24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24" xfId="0" applyNumberFormat="1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169" fontId="10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12" xfId="0" applyNumberFormat="1" applyFont="1" applyFill="1" applyBorder="1" applyAlignment="1" applyProtection="1">
      <alignment horizontal="right" vertical="center"/>
      <protection/>
    </xf>
    <xf numFmtId="169" fontId="10" fillId="0" borderId="11" xfId="0" applyNumberFormat="1" applyFont="1" applyFill="1" applyBorder="1" applyAlignment="1" applyProtection="1">
      <alignment horizontal="right" vertical="center"/>
      <protection/>
    </xf>
    <xf numFmtId="169" fontId="10" fillId="0" borderId="29" xfId="0" applyNumberFormat="1" applyFont="1" applyFill="1" applyBorder="1" applyAlignment="1" applyProtection="1">
      <alignment horizontal="right" vertical="center"/>
      <protection/>
    </xf>
    <xf numFmtId="169" fontId="11" fillId="0" borderId="12" xfId="0" applyNumberFormat="1" applyFont="1" applyBorder="1" applyAlignment="1" applyProtection="1">
      <alignment horizontal="center" vertical="center" wrapText="1"/>
      <protection/>
    </xf>
    <xf numFmtId="169" fontId="11" fillId="0" borderId="11" xfId="0" applyNumberFormat="1" applyFont="1" applyBorder="1" applyAlignment="1" applyProtection="1">
      <alignment horizontal="center" vertical="center" wrapText="1"/>
      <protection/>
    </xf>
    <xf numFmtId="169" fontId="11" fillId="0" borderId="29" xfId="0" applyNumberFormat="1" applyFont="1" applyBorder="1" applyAlignment="1" applyProtection="1">
      <alignment horizontal="center" vertical="center" wrapText="1"/>
      <protection/>
    </xf>
    <xf numFmtId="169" fontId="7" fillId="0" borderId="36" xfId="0" applyNumberFormat="1" applyFont="1" applyFill="1" applyBorder="1" applyAlignment="1" applyProtection="1">
      <alignment horizontal="right" vertical="center"/>
      <protection/>
    </xf>
    <xf numFmtId="169" fontId="7" fillId="0" borderId="35" xfId="0" applyNumberFormat="1" applyFont="1" applyFill="1" applyBorder="1" applyAlignment="1" applyProtection="1">
      <alignment horizontal="right" vertical="center"/>
      <protection/>
    </xf>
    <xf numFmtId="169" fontId="7" fillId="0" borderId="40" xfId="0" applyNumberFormat="1" applyFont="1" applyFill="1" applyBorder="1" applyAlignment="1" applyProtection="1">
      <alignment horizontal="right" vertical="center"/>
      <protection/>
    </xf>
    <xf numFmtId="169" fontId="12" fillId="0" borderId="24" xfId="57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 applyProtection="1">
      <alignment/>
      <protection/>
    </xf>
    <xf numFmtId="169" fontId="10" fillId="0" borderId="26" xfId="57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/>
      <protection/>
    </xf>
    <xf numFmtId="169" fontId="12" fillId="0" borderId="24" xfId="0" applyNumberFormat="1" applyFont="1" applyFill="1" applyBorder="1" applyAlignment="1" applyProtection="1">
      <alignment horizontal="center" vertical="center"/>
      <protection/>
    </xf>
    <xf numFmtId="169" fontId="10" fillId="0" borderId="19" xfId="57" applyNumberFormat="1" applyFont="1" applyFill="1" applyBorder="1" applyAlignment="1" applyProtection="1">
      <alignment horizontal="center" vertical="center"/>
      <protection/>
    </xf>
    <xf numFmtId="169" fontId="12" fillId="0" borderId="12" xfId="57" applyNumberFormat="1" applyFont="1" applyFill="1" applyBorder="1" applyAlignment="1" applyProtection="1">
      <alignment horizontal="center" vertical="center"/>
      <protection/>
    </xf>
    <xf numFmtId="169" fontId="12" fillId="0" borderId="30" xfId="0" applyNumberFormat="1" applyFont="1" applyBorder="1" applyAlignment="1" applyProtection="1">
      <alignment/>
      <protection/>
    </xf>
    <xf numFmtId="169" fontId="12" fillId="0" borderId="32" xfId="57" applyNumberFormat="1" applyFont="1" applyFill="1" applyBorder="1" applyAlignment="1" applyProtection="1">
      <alignment horizontal="center" vertical="center"/>
      <protection/>
    </xf>
    <xf numFmtId="169" fontId="12" fillId="0" borderId="33" xfId="0" applyNumberFormat="1" applyFont="1" applyBorder="1" applyAlignment="1" applyProtection="1">
      <alignment/>
      <protection/>
    </xf>
    <xf numFmtId="169" fontId="14" fillId="0" borderId="24" xfId="0" applyNumberFormat="1" applyFont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36" xfId="57" applyNumberFormat="1" applyFont="1" applyFill="1" applyBorder="1" applyAlignment="1" applyProtection="1">
      <alignment horizontal="center" vertical="center"/>
      <protection/>
    </xf>
    <xf numFmtId="169" fontId="10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65" fontId="7" fillId="0" borderId="41" xfId="0" applyNumberFormat="1" applyFont="1" applyFill="1" applyBorder="1" applyAlignment="1" applyProtection="1" quotePrefix="1">
      <alignment horizontal="center" vertical="top"/>
      <protection/>
    </xf>
    <xf numFmtId="165" fontId="7" fillId="0" borderId="42" xfId="0" applyNumberFormat="1" applyFont="1" applyFill="1" applyBorder="1" applyAlignment="1" applyProtection="1" quotePrefix="1">
      <alignment horizontal="center" vertical="top"/>
      <protection/>
    </xf>
    <xf numFmtId="165" fontId="7" fillId="0" borderId="43" xfId="0" applyNumberFormat="1" applyFont="1" applyFill="1" applyBorder="1" applyAlignment="1" applyProtection="1" quotePrefix="1">
      <alignment horizontal="center" vertical="top"/>
      <protection/>
    </xf>
    <xf numFmtId="17" fontId="7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Q16" sqref="Q1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68</v>
      </c>
      <c r="D6" s="9" t="s">
        <v>69</v>
      </c>
      <c r="E6" s="10" t="s">
        <v>4</v>
      </c>
      <c r="F6" s="11" t="s">
        <v>68</v>
      </c>
      <c r="G6" s="12" t="s">
        <v>69</v>
      </c>
      <c r="H6" s="13" t="s">
        <v>4</v>
      </c>
      <c r="I6" s="14" t="s">
        <v>69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2918156819</v>
      </c>
      <c r="D8" s="63">
        <v>3001498083</v>
      </c>
      <c r="E8" s="64">
        <f>$D8-$C8</f>
        <v>83341264</v>
      </c>
      <c r="F8" s="62">
        <v>3121130197</v>
      </c>
      <c r="G8" s="63">
        <v>3065776701</v>
      </c>
      <c r="H8" s="64">
        <f>$G8-$F8</f>
        <v>-55353496</v>
      </c>
      <c r="I8" s="64">
        <v>3284876682</v>
      </c>
      <c r="J8" s="29">
        <f>IF(($C8=0),0,(($E8/$C8)*100))</f>
        <v>2.8559556312179124</v>
      </c>
      <c r="K8" s="30">
        <f>IF(($F8=0),0,(($H8/$F8)*100))</f>
        <v>-1.7735080725951529</v>
      </c>
      <c r="L8" s="83">
        <v>558836238</v>
      </c>
      <c r="M8" s="84">
        <v>-17194787</v>
      </c>
      <c r="N8" s="31">
        <f>IF(($L8=0),0,(($E8/$L8)*100))</f>
        <v>14.91336071874423</v>
      </c>
      <c r="O8" s="30">
        <f>IF(($M8=0),0,(($H8/$M8)*100))</f>
        <v>321.92021919201443</v>
      </c>
      <c r="P8" s="5"/>
      <c r="Q8" s="32"/>
    </row>
    <row r="9" spans="1:17" ht="12.75">
      <c r="A9" s="2" t="s">
        <v>16</v>
      </c>
      <c r="B9" s="28" t="s">
        <v>19</v>
      </c>
      <c r="C9" s="62">
        <v>10639595393</v>
      </c>
      <c r="D9" s="63">
        <v>11079523781</v>
      </c>
      <c r="E9" s="64">
        <f>$D9-$C9</f>
        <v>439928388</v>
      </c>
      <c r="F9" s="62">
        <v>11352212191</v>
      </c>
      <c r="G9" s="63">
        <v>11560149416</v>
      </c>
      <c r="H9" s="64">
        <f>$G9-$F9</f>
        <v>207937225</v>
      </c>
      <c r="I9" s="64">
        <v>12307651344</v>
      </c>
      <c r="J9" s="29">
        <f>IF(($C9=0),0,(($E9/$C9)*100))</f>
        <v>4.1348225355396275</v>
      </c>
      <c r="K9" s="30">
        <f>IF(($F9=0),0,(($H9/$F9)*100))</f>
        <v>1.8316890267859158</v>
      </c>
      <c r="L9" s="83">
        <v>558836238</v>
      </c>
      <c r="M9" s="84">
        <v>-17194787</v>
      </c>
      <c r="N9" s="31">
        <f>IF(($L9=0),0,(($E9/$L9)*100))</f>
        <v>78.72223705006046</v>
      </c>
      <c r="O9" s="30">
        <f>IF(($M9=0),0,(($H9/$M9)*100))</f>
        <v>-1209.3038721561368</v>
      </c>
      <c r="P9" s="5"/>
      <c r="Q9" s="32"/>
    </row>
    <row r="10" spans="1:17" ht="12.75">
      <c r="A10" s="2" t="s">
        <v>16</v>
      </c>
      <c r="B10" s="28" t="s">
        <v>20</v>
      </c>
      <c r="C10" s="62">
        <v>7718452815</v>
      </c>
      <c r="D10" s="63">
        <v>7754019401</v>
      </c>
      <c r="E10" s="64">
        <f aca="true" t="shared" si="0" ref="E10:E33">$D10-$C10</f>
        <v>35566586</v>
      </c>
      <c r="F10" s="62">
        <v>7945591022</v>
      </c>
      <c r="G10" s="63">
        <v>7775812506</v>
      </c>
      <c r="H10" s="64">
        <f aca="true" t="shared" si="1" ref="H10:H33">$G10-$F10</f>
        <v>-169778516</v>
      </c>
      <c r="I10" s="64">
        <v>8075600994</v>
      </c>
      <c r="J10" s="29">
        <f aca="true" t="shared" si="2" ref="J10:J33">IF(($C10=0),0,(($E10/$C10)*100))</f>
        <v>0.460799422532973</v>
      </c>
      <c r="K10" s="30">
        <f aca="true" t="shared" si="3" ref="K10:K33">IF(($F10=0),0,(($H10/$F10)*100))</f>
        <v>-2.136763842109567</v>
      </c>
      <c r="L10" s="83">
        <v>558836238</v>
      </c>
      <c r="M10" s="84">
        <v>-17194787</v>
      </c>
      <c r="N10" s="31">
        <f aca="true" t="shared" si="4" ref="N10:N33">IF(($L10=0),0,(($E10/$L10)*100))</f>
        <v>6.364402231195323</v>
      </c>
      <c r="O10" s="30">
        <f aca="true" t="shared" si="5" ref="O10:O33">IF(($M10=0),0,(($H10/$M10)*100))</f>
        <v>987.3836529641222</v>
      </c>
      <c r="P10" s="5"/>
      <c r="Q10" s="32"/>
    </row>
    <row r="11" spans="1:17" ht="16.5">
      <c r="A11" s="6" t="s">
        <v>16</v>
      </c>
      <c r="B11" s="33" t="s">
        <v>21</v>
      </c>
      <c r="C11" s="65">
        <v>21276205027</v>
      </c>
      <c r="D11" s="66">
        <v>21835041265</v>
      </c>
      <c r="E11" s="67">
        <f t="shared" si="0"/>
        <v>558836238</v>
      </c>
      <c r="F11" s="65">
        <v>22418933410</v>
      </c>
      <c r="G11" s="66">
        <v>22401738623</v>
      </c>
      <c r="H11" s="67">
        <f t="shared" si="1"/>
        <v>-17194787</v>
      </c>
      <c r="I11" s="67">
        <v>23668129020</v>
      </c>
      <c r="J11" s="34">
        <f t="shared" si="2"/>
        <v>2.6265785523819862</v>
      </c>
      <c r="K11" s="35">
        <f t="shared" si="3"/>
        <v>-0.07669761395664897</v>
      </c>
      <c r="L11" s="85">
        <v>558836238</v>
      </c>
      <c r="M11" s="86">
        <v>-17194787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6756791779</v>
      </c>
      <c r="D13" s="63">
        <v>6703173024</v>
      </c>
      <c r="E13" s="64">
        <f t="shared" si="0"/>
        <v>-53618755</v>
      </c>
      <c r="F13" s="62">
        <v>7078257239</v>
      </c>
      <c r="G13" s="63">
        <v>6942927394</v>
      </c>
      <c r="H13" s="64">
        <f t="shared" si="1"/>
        <v>-135329845</v>
      </c>
      <c r="I13" s="64">
        <v>7236289986</v>
      </c>
      <c r="J13" s="29">
        <f t="shared" si="2"/>
        <v>-0.7935534607806951</v>
      </c>
      <c r="K13" s="30">
        <f t="shared" si="3"/>
        <v>-1.9119091102588848</v>
      </c>
      <c r="L13" s="83">
        <v>219891061</v>
      </c>
      <c r="M13" s="84">
        <v>-254210242</v>
      </c>
      <c r="N13" s="31">
        <f t="shared" si="4"/>
        <v>-24.384235883058476</v>
      </c>
      <c r="O13" s="30">
        <f t="shared" si="5"/>
        <v>53.2354022935079</v>
      </c>
      <c r="P13" s="5"/>
      <c r="Q13" s="32"/>
    </row>
    <row r="14" spans="1:17" ht="12.75">
      <c r="A14" s="2" t="s">
        <v>16</v>
      </c>
      <c r="B14" s="28" t="s">
        <v>24</v>
      </c>
      <c r="C14" s="62">
        <v>2456749294</v>
      </c>
      <c r="D14" s="63">
        <v>2807135520</v>
      </c>
      <c r="E14" s="64">
        <f t="shared" si="0"/>
        <v>350386226</v>
      </c>
      <c r="F14" s="62">
        <v>2532449683</v>
      </c>
      <c r="G14" s="63">
        <v>2516714548</v>
      </c>
      <c r="H14" s="64">
        <f t="shared" si="1"/>
        <v>-15735135</v>
      </c>
      <c r="I14" s="64">
        <v>2452355112</v>
      </c>
      <c r="J14" s="29">
        <f t="shared" si="2"/>
        <v>14.262188936239092</v>
      </c>
      <c r="K14" s="30">
        <f t="shared" si="3"/>
        <v>-0.6213404793638302</v>
      </c>
      <c r="L14" s="83">
        <v>219891061</v>
      </c>
      <c r="M14" s="84">
        <v>-254210242</v>
      </c>
      <c r="N14" s="31">
        <f t="shared" si="4"/>
        <v>159.34537056965675</v>
      </c>
      <c r="O14" s="30">
        <f t="shared" si="5"/>
        <v>6.189811581234403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219891061</v>
      </c>
      <c r="M15" s="84">
        <v>-254210242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4805925811</v>
      </c>
      <c r="D16" s="63">
        <v>4965745092</v>
      </c>
      <c r="E16" s="64">
        <f t="shared" si="0"/>
        <v>159819281</v>
      </c>
      <c r="F16" s="62">
        <v>5060804605</v>
      </c>
      <c r="G16" s="63">
        <v>5154301071</v>
      </c>
      <c r="H16" s="64">
        <f t="shared" si="1"/>
        <v>93496466</v>
      </c>
      <c r="I16" s="64">
        <v>5445246979</v>
      </c>
      <c r="J16" s="29">
        <f t="shared" si="2"/>
        <v>3.3254629240051745</v>
      </c>
      <c r="K16" s="30">
        <f t="shared" si="3"/>
        <v>1.8474624747935708</v>
      </c>
      <c r="L16" s="83">
        <v>219891061</v>
      </c>
      <c r="M16" s="84">
        <v>-254210242</v>
      </c>
      <c r="N16" s="31">
        <f t="shared" si="4"/>
        <v>72.68111776494635</v>
      </c>
      <c r="O16" s="30">
        <f t="shared" si="5"/>
        <v>-36.77918925076197</v>
      </c>
      <c r="P16" s="5"/>
      <c r="Q16" s="32"/>
    </row>
    <row r="17" spans="1:17" ht="12.75">
      <c r="A17" s="2" t="s">
        <v>16</v>
      </c>
      <c r="B17" s="28" t="s">
        <v>26</v>
      </c>
      <c r="C17" s="62">
        <v>7888447315</v>
      </c>
      <c r="D17" s="63">
        <v>7651751624</v>
      </c>
      <c r="E17" s="64">
        <f t="shared" si="0"/>
        <v>-236695691</v>
      </c>
      <c r="F17" s="62">
        <v>8100907530</v>
      </c>
      <c r="G17" s="63">
        <v>7904265802</v>
      </c>
      <c r="H17" s="64">
        <f t="shared" si="1"/>
        <v>-196641728</v>
      </c>
      <c r="I17" s="64">
        <v>8508203732</v>
      </c>
      <c r="J17" s="41">
        <f t="shared" si="2"/>
        <v>-3.0005358665439728</v>
      </c>
      <c r="K17" s="30">
        <f t="shared" si="3"/>
        <v>-2.4274036862139075</v>
      </c>
      <c r="L17" s="87">
        <v>219891061</v>
      </c>
      <c r="M17" s="84">
        <v>-254210242</v>
      </c>
      <c r="N17" s="31">
        <f t="shared" si="4"/>
        <v>-107.64225245154464</v>
      </c>
      <c r="O17" s="30">
        <f t="shared" si="5"/>
        <v>77.35397537601966</v>
      </c>
      <c r="P17" s="5"/>
      <c r="Q17" s="32"/>
    </row>
    <row r="18" spans="1:17" ht="16.5">
      <c r="A18" s="2" t="s">
        <v>16</v>
      </c>
      <c r="B18" s="33" t="s">
        <v>27</v>
      </c>
      <c r="C18" s="65">
        <v>21907914199</v>
      </c>
      <c r="D18" s="66">
        <v>22127805260</v>
      </c>
      <c r="E18" s="67">
        <f t="shared" si="0"/>
        <v>219891061</v>
      </c>
      <c r="F18" s="65">
        <v>22772419057</v>
      </c>
      <c r="G18" s="66">
        <v>22518208815</v>
      </c>
      <c r="H18" s="67">
        <f t="shared" si="1"/>
        <v>-254210242</v>
      </c>
      <c r="I18" s="67">
        <v>23642095809</v>
      </c>
      <c r="J18" s="42">
        <f t="shared" si="2"/>
        <v>1.0037060534500224</v>
      </c>
      <c r="K18" s="35">
        <f t="shared" si="3"/>
        <v>-1.1163075884195908</v>
      </c>
      <c r="L18" s="88">
        <v>219891061</v>
      </c>
      <c r="M18" s="86">
        <v>-254210242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-631709172</v>
      </c>
      <c r="D19" s="72">
        <v>-292763995</v>
      </c>
      <c r="E19" s="73">
        <f t="shared" si="0"/>
        <v>338945177</v>
      </c>
      <c r="F19" s="74">
        <v>-353485647</v>
      </c>
      <c r="G19" s="75">
        <v>-116470192</v>
      </c>
      <c r="H19" s="76">
        <f t="shared" si="1"/>
        <v>237015455</v>
      </c>
      <c r="I19" s="76">
        <v>26033211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155048097</v>
      </c>
      <c r="D22" s="63">
        <v>61713400</v>
      </c>
      <c r="E22" s="64">
        <f t="shared" si="0"/>
        <v>-93334697</v>
      </c>
      <c r="F22" s="62">
        <v>84700000</v>
      </c>
      <c r="G22" s="63">
        <v>65807756</v>
      </c>
      <c r="H22" s="64">
        <f t="shared" si="1"/>
        <v>-18892244</v>
      </c>
      <c r="I22" s="64">
        <v>86606680</v>
      </c>
      <c r="J22" s="29">
        <f t="shared" si="2"/>
        <v>-60.19725414624083</v>
      </c>
      <c r="K22" s="30">
        <f t="shared" si="3"/>
        <v>-22.304892561983472</v>
      </c>
      <c r="L22" s="83">
        <v>-83423425</v>
      </c>
      <c r="M22" s="84">
        <v>-78360648</v>
      </c>
      <c r="N22" s="31">
        <f t="shared" si="4"/>
        <v>111.88068219447955</v>
      </c>
      <c r="O22" s="30">
        <f t="shared" si="5"/>
        <v>24.10935141832926</v>
      </c>
      <c r="P22" s="5"/>
      <c r="Q22" s="32"/>
    </row>
    <row r="23" spans="1:17" ht="12.75">
      <c r="A23" s="6" t="s">
        <v>16</v>
      </c>
      <c r="B23" s="28" t="s">
        <v>31</v>
      </c>
      <c r="C23" s="62">
        <v>639462792</v>
      </c>
      <c r="D23" s="63">
        <v>486757109</v>
      </c>
      <c r="E23" s="64">
        <f t="shared" si="0"/>
        <v>-152705683</v>
      </c>
      <c r="F23" s="62">
        <v>575920192</v>
      </c>
      <c r="G23" s="63">
        <v>394247750</v>
      </c>
      <c r="H23" s="64">
        <f t="shared" si="1"/>
        <v>-181672442</v>
      </c>
      <c r="I23" s="64">
        <v>346926126</v>
      </c>
      <c r="J23" s="29">
        <f t="shared" si="2"/>
        <v>-23.880307800613988</v>
      </c>
      <c r="K23" s="30">
        <f t="shared" si="3"/>
        <v>-31.544725210815322</v>
      </c>
      <c r="L23" s="83">
        <v>-83423425</v>
      </c>
      <c r="M23" s="84">
        <v>-78360648</v>
      </c>
      <c r="N23" s="31">
        <f t="shared" si="4"/>
        <v>183.04892540674277</v>
      </c>
      <c r="O23" s="30">
        <f t="shared" si="5"/>
        <v>231.84142377178912</v>
      </c>
      <c r="P23" s="5"/>
      <c r="Q23" s="32"/>
    </row>
    <row r="24" spans="1:17" ht="12.75">
      <c r="A24" s="6" t="s">
        <v>16</v>
      </c>
      <c r="B24" s="28" t="s">
        <v>32</v>
      </c>
      <c r="C24" s="62">
        <v>2471686215</v>
      </c>
      <c r="D24" s="63">
        <v>2634303170</v>
      </c>
      <c r="E24" s="64">
        <f t="shared" si="0"/>
        <v>162616955</v>
      </c>
      <c r="F24" s="62">
        <v>2421488899</v>
      </c>
      <c r="G24" s="63">
        <v>2543692937</v>
      </c>
      <c r="H24" s="64">
        <f t="shared" si="1"/>
        <v>122204038</v>
      </c>
      <c r="I24" s="64">
        <v>2562367514</v>
      </c>
      <c r="J24" s="29">
        <f t="shared" si="2"/>
        <v>6.579190918860224</v>
      </c>
      <c r="K24" s="30">
        <f t="shared" si="3"/>
        <v>5.046648698264381</v>
      </c>
      <c r="L24" s="83">
        <v>-83423425</v>
      </c>
      <c r="M24" s="84">
        <v>-78360648</v>
      </c>
      <c r="N24" s="31">
        <f t="shared" si="4"/>
        <v>-194.9296076012223</v>
      </c>
      <c r="O24" s="30">
        <f t="shared" si="5"/>
        <v>-155.9507751901184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-83423425</v>
      </c>
      <c r="M25" s="84">
        <v>-78360648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3266197104</v>
      </c>
      <c r="D26" s="66">
        <v>3182773679</v>
      </c>
      <c r="E26" s="67">
        <f t="shared" si="0"/>
        <v>-83423425</v>
      </c>
      <c r="F26" s="65">
        <v>3082109091</v>
      </c>
      <c r="G26" s="66">
        <v>3003748443</v>
      </c>
      <c r="H26" s="67">
        <f t="shared" si="1"/>
        <v>-78360648</v>
      </c>
      <c r="I26" s="67">
        <v>2995900320</v>
      </c>
      <c r="J26" s="42">
        <f t="shared" si="2"/>
        <v>-2.5541454585773216</v>
      </c>
      <c r="K26" s="35">
        <f t="shared" si="3"/>
        <v>-2.5424358997810694</v>
      </c>
      <c r="L26" s="88">
        <v>-83423425</v>
      </c>
      <c r="M26" s="86">
        <v>-78360648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920473368</v>
      </c>
      <c r="D28" s="63">
        <v>1130048466</v>
      </c>
      <c r="E28" s="64">
        <f t="shared" si="0"/>
        <v>209575098</v>
      </c>
      <c r="F28" s="62">
        <v>918602879</v>
      </c>
      <c r="G28" s="63">
        <v>955298454</v>
      </c>
      <c r="H28" s="64">
        <f t="shared" si="1"/>
        <v>36695575</v>
      </c>
      <c r="I28" s="64">
        <v>946449014</v>
      </c>
      <c r="J28" s="29">
        <f t="shared" si="2"/>
        <v>22.76818703134929</v>
      </c>
      <c r="K28" s="30">
        <f t="shared" si="3"/>
        <v>3.9947158711223683</v>
      </c>
      <c r="L28" s="83">
        <v>-80070744</v>
      </c>
      <c r="M28" s="84">
        <v>-76980867</v>
      </c>
      <c r="N28" s="31">
        <f t="shared" si="4"/>
        <v>-261.73741810117315</v>
      </c>
      <c r="O28" s="30">
        <f t="shared" si="5"/>
        <v>-47.66843558672832</v>
      </c>
      <c r="P28" s="5"/>
      <c r="Q28" s="32"/>
    </row>
    <row r="29" spans="1:17" ht="12.75">
      <c r="A29" s="6" t="s">
        <v>16</v>
      </c>
      <c r="B29" s="28" t="s">
        <v>36</v>
      </c>
      <c r="C29" s="62">
        <v>406136744</v>
      </c>
      <c r="D29" s="63">
        <v>349857324</v>
      </c>
      <c r="E29" s="64">
        <f t="shared" si="0"/>
        <v>-56279420</v>
      </c>
      <c r="F29" s="62">
        <v>385402265</v>
      </c>
      <c r="G29" s="63">
        <v>305653769</v>
      </c>
      <c r="H29" s="64">
        <f t="shared" si="1"/>
        <v>-79748496</v>
      </c>
      <c r="I29" s="64">
        <v>294499602</v>
      </c>
      <c r="J29" s="29">
        <f t="shared" si="2"/>
        <v>-13.857258874365725</v>
      </c>
      <c r="K29" s="30">
        <f t="shared" si="3"/>
        <v>-20.692274862473887</v>
      </c>
      <c r="L29" s="83">
        <v>-80070744</v>
      </c>
      <c r="M29" s="84">
        <v>-76980867</v>
      </c>
      <c r="N29" s="31">
        <f t="shared" si="4"/>
        <v>70.28712009969584</v>
      </c>
      <c r="O29" s="30">
        <f t="shared" si="5"/>
        <v>103.5952167179411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11986026</v>
      </c>
      <c r="E30" s="64">
        <f t="shared" si="0"/>
        <v>11986026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-80070744</v>
      </c>
      <c r="M30" s="84">
        <v>-76980867</v>
      </c>
      <c r="N30" s="31">
        <f t="shared" si="4"/>
        <v>-14.969295152296825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573309729</v>
      </c>
      <c r="D31" s="63">
        <v>419527974</v>
      </c>
      <c r="E31" s="64">
        <f t="shared" si="0"/>
        <v>-153781755</v>
      </c>
      <c r="F31" s="62">
        <v>549163924</v>
      </c>
      <c r="G31" s="63">
        <v>459154759</v>
      </c>
      <c r="H31" s="64">
        <f t="shared" si="1"/>
        <v>-90009165</v>
      </c>
      <c r="I31" s="64">
        <v>530384152</v>
      </c>
      <c r="J31" s="29">
        <f t="shared" si="2"/>
        <v>-26.8235034609015</v>
      </c>
      <c r="K31" s="30">
        <f t="shared" si="3"/>
        <v>-16.39021812365082</v>
      </c>
      <c r="L31" s="83">
        <v>-80070744</v>
      </c>
      <c r="M31" s="84">
        <v>-76980867</v>
      </c>
      <c r="N31" s="31">
        <f t="shared" si="4"/>
        <v>192.05735742882567</v>
      </c>
      <c r="O31" s="30">
        <f t="shared" si="5"/>
        <v>116.92407283487726</v>
      </c>
      <c r="P31" s="5"/>
      <c r="Q31" s="32"/>
    </row>
    <row r="32" spans="1:17" ht="12.75">
      <c r="A32" s="6" t="s">
        <v>16</v>
      </c>
      <c r="B32" s="28" t="s">
        <v>39</v>
      </c>
      <c r="C32" s="62">
        <v>1371820340</v>
      </c>
      <c r="D32" s="63">
        <v>1280249647</v>
      </c>
      <c r="E32" s="64">
        <f t="shared" si="0"/>
        <v>-91570693</v>
      </c>
      <c r="F32" s="62">
        <v>1233316778</v>
      </c>
      <c r="G32" s="63">
        <v>1289397997</v>
      </c>
      <c r="H32" s="64">
        <f t="shared" si="1"/>
        <v>56081219</v>
      </c>
      <c r="I32" s="64">
        <v>1230637908</v>
      </c>
      <c r="J32" s="29">
        <f t="shared" si="2"/>
        <v>-6.6751228517285295</v>
      </c>
      <c r="K32" s="30">
        <f t="shared" si="3"/>
        <v>4.547186902860735</v>
      </c>
      <c r="L32" s="83">
        <v>-80070744</v>
      </c>
      <c r="M32" s="84">
        <v>-76980867</v>
      </c>
      <c r="N32" s="31">
        <f t="shared" si="4"/>
        <v>114.36223572494843</v>
      </c>
      <c r="O32" s="30">
        <f t="shared" si="5"/>
        <v>-72.85085396609004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3271740181</v>
      </c>
      <c r="D33" s="81">
        <v>3191669437</v>
      </c>
      <c r="E33" s="82">
        <f t="shared" si="0"/>
        <v>-80070744</v>
      </c>
      <c r="F33" s="80">
        <v>3086485846</v>
      </c>
      <c r="G33" s="81">
        <v>3009504979</v>
      </c>
      <c r="H33" s="82">
        <f t="shared" si="1"/>
        <v>-76980867</v>
      </c>
      <c r="I33" s="82">
        <v>3001970676</v>
      </c>
      <c r="J33" s="57">
        <f t="shared" si="2"/>
        <v>-2.4473442134860033</v>
      </c>
      <c r="K33" s="58">
        <f t="shared" si="3"/>
        <v>-2.494126681311857</v>
      </c>
      <c r="L33" s="95">
        <v>-80070744</v>
      </c>
      <c r="M33" s="96">
        <v>-76980867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417665110</v>
      </c>
      <c r="D8" s="63">
        <v>423255274</v>
      </c>
      <c r="E8" s="64">
        <f>$D8-$C8</f>
        <v>5590164</v>
      </c>
      <c r="F8" s="62">
        <v>436877705</v>
      </c>
      <c r="G8" s="63">
        <v>448650594</v>
      </c>
      <c r="H8" s="64">
        <f>$G8-$F8</f>
        <v>11772889</v>
      </c>
      <c r="I8" s="64">
        <v>475569622</v>
      </c>
      <c r="J8" s="29">
        <f>IF(($C8=0),0,(($E8/$C8)*100))</f>
        <v>1.3384321232865248</v>
      </c>
      <c r="K8" s="30">
        <f>IF(($F8=0),0,(($H8/$F8)*100))</f>
        <v>2.694779080108929</v>
      </c>
      <c r="L8" s="83">
        <v>286680894</v>
      </c>
      <c r="M8" s="84">
        <v>158403447</v>
      </c>
      <c r="N8" s="31">
        <f>IF(($L8=0),0,(($E8/$L8)*100))</f>
        <v>1.9499604323125908</v>
      </c>
      <c r="O8" s="30">
        <f>IF(($M8=0),0,(($H8/$M8)*100))</f>
        <v>7.432217684000272</v>
      </c>
      <c r="P8" s="5"/>
      <c r="Q8" s="32"/>
    </row>
    <row r="9" spans="1:17" ht="12.75">
      <c r="A9" s="2" t="s">
        <v>16</v>
      </c>
      <c r="B9" s="28" t="s">
        <v>19</v>
      </c>
      <c r="C9" s="62">
        <v>1512124339</v>
      </c>
      <c r="D9" s="63">
        <v>1586512905</v>
      </c>
      <c r="E9" s="64">
        <f>$D9-$C9</f>
        <v>74388566</v>
      </c>
      <c r="F9" s="62">
        <v>1617164311</v>
      </c>
      <c r="G9" s="63">
        <v>1618367412</v>
      </c>
      <c r="H9" s="64">
        <f>$G9-$F9</f>
        <v>1203101</v>
      </c>
      <c r="I9" s="64">
        <v>1767233999</v>
      </c>
      <c r="J9" s="29">
        <f>IF(($C9=0),0,(($E9/$C9)*100))</f>
        <v>4.91947415178799</v>
      </c>
      <c r="K9" s="30">
        <f>IF(($F9=0),0,(($H9/$F9)*100))</f>
        <v>0.07439571797475811</v>
      </c>
      <c r="L9" s="83">
        <v>286680894</v>
      </c>
      <c r="M9" s="84">
        <v>158403447</v>
      </c>
      <c r="N9" s="31">
        <f>IF(($L9=0),0,(($E9/$L9)*100))</f>
        <v>25.948211951648233</v>
      </c>
      <c r="O9" s="30">
        <f>IF(($M9=0),0,(($H9/$M9)*100))</f>
        <v>0.7595169314718259</v>
      </c>
      <c r="P9" s="5"/>
      <c r="Q9" s="32"/>
    </row>
    <row r="10" spans="1:17" ht="12.75">
      <c r="A10" s="2" t="s">
        <v>16</v>
      </c>
      <c r="B10" s="28" t="s">
        <v>20</v>
      </c>
      <c r="C10" s="62">
        <v>1310846509</v>
      </c>
      <c r="D10" s="63">
        <v>1517548673</v>
      </c>
      <c r="E10" s="64">
        <f aca="true" t="shared" si="0" ref="E10:E33">$D10-$C10</f>
        <v>206702164</v>
      </c>
      <c r="F10" s="62">
        <v>1167734125</v>
      </c>
      <c r="G10" s="63">
        <v>1313161582</v>
      </c>
      <c r="H10" s="64">
        <f aca="true" t="shared" si="1" ref="H10:H33">$G10-$F10</f>
        <v>145427457</v>
      </c>
      <c r="I10" s="64">
        <v>1438988792</v>
      </c>
      <c r="J10" s="29">
        <f aca="true" t="shared" si="2" ref="J10:J33">IF(($C10=0),0,(($E10/$C10)*100))</f>
        <v>15.768601631146428</v>
      </c>
      <c r="K10" s="30">
        <f aca="true" t="shared" si="3" ref="K10:K33">IF(($F10=0),0,(($H10/$F10)*100))</f>
        <v>12.453815803319099</v>
      </c>
      <c r="L10" s="83">
        <v>286680894</v>
      </c>
      <c r="M10" s="84">
        <v>158403447</v>
      </c>
      <c r="N10" s="31">
        <f aca="true" t="shared" si="4" ref="N10:N33">IF(($L10=0),0,(($E10/$L10)*100))</f>
        <v>72.10182761603919</v>
      </c>
      <c r="O10" s="30">
        <f aca="true" t="shared" si="5" ref="O10:O33">IF(($M10=0),0,(($H10/$M10)*100))</f>
        <v>91.8082653845279</v>
      </c>
      <c r="P10" s="5"/>
      <c r="Q10" s="32"/>
    </row>
    <row r="11" spans="1:17" ht="16.5">
      <c r="A11" s="6" t="s">
        <v>16</v>
      </c>
      <c r="B11" s="33" t="s">
        <v>21</v>
      </c>
      <c r="C11" s="65">
        <v>3240635958</v>
      </c>
      <c r="D11" s="66">
        <v>3527316852</v>
      </c>
      <c r="E11" s="67">
        <f t="shared" si="0"/>
        <v>286680894</v>
      </c>
      <c r="F11" s="65">
        <v>3221776141</v>
      </c>
      <c r="G11" s="66">
        <v>3380179588</v>
      </c>
      <c r="H11" s="67">
        <f t="shared" si="1"/>
        <v>158403447</v>
      </c>
      <c r="I11" s="67">
        <v>3681792413</v>
      </c>
      <c r="J11" s="34">
        <f t="shared" si="2"/>
        <v>8.846439332140497</v>
      </c>
      <c r="K11" s="35">
        <f t="shared" si="3"/>
        <v>4.916649700895529</v>
      </c>
      <c r="L11" s="85">
        <v>286680894</v>
      </c>
      <c r="M11" s="86">
        <v>158403447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874522278</v>
      </c>
      <c r="D13" s="63">
        <v>886219623</v>
      </c>
      <c r="E13" s="64">
        <f t="shared" si="0"/>
        <v>11697345</v>
      </c>
      <c r="F13" s="62">
        <v>914750303</v>
      </c>
      <c r="G13" s="63">
        <v>939392834</v>
      </c>
      <c r="H13" s="64">
        <f t="shared" si="1"/>
        <v>24642531</v>
      </c>
      <c r="I13" s="64">
        <v>995756366</v>
      </c>
      <c r="J13" s="29">
        <f t="shared" si="2"/>
        <v>1.3375696988247565</v>
      </c>
      <c r="K13" s="30">
        <f t="shared" si="3"/>
        <v>2.6939079352237174</v>
      </c>
      <c r="L13" s="83">
        <v>393292835</v>
      </c>
      <c r="M13" s="84">
        <v>77125686</v>
      </c>
      <c r="N13" s="31">
        <f t="shared" si="4"/>
        <v>2.9742075011358904</v>
      </c>
      <c r="O13" s="30">
        <f t="shared" si="5"/>
        <v>31.951133634001</v>
      </c>
      <c r="P13" s="5"/>
      <c r="Q13" s="32"/>
    </row>
    <row r="14" spans="1:17" ht="12.75">
      <c r="A14" s="2" t="s">
        <v>16</v>
      </c>
      <c r="B14" s="28" t="s">
        <v>24</v>
      </c>
      <c r="C14" s="62">
        <v>200000000</v>
      </c>
      <c r="D14" s="63">
        <v>529097528</v>
      </c>
      <c r="E14" s="64">
        <f t="shared" si="0"/>
        <v>329097528</v>
      </c>
      <c r="F14" s="62">
        <v>200000000</v>
      </c>
      <c r="G14" s="63">
        <v>224720000</v>
      </c>
      <c r="H14" s="64">
        <f t="shared" si="1"/>
        <v>24720000</v>
      </c>
      <c r="I14" s="64">
        <v>212000000</v>
      </c>
      <c r="J14" s="29">
        <f t="shared" si="2"/>
        <v>164.548764</v>
      </c>
      <c r="K14" s="30">
        <f t="shared" si="3"/>
        <v>12.36</v>
      </c>
      <c r="L14" s="83">
        <v>393292835</v>
      </c>
      <c r="M14" s="84">
        <v>77125686</v>
      </c>
      <c r="N14" s="31">
        <f t="shared" si="4"/>
        <v>83.6774786400571</v>
      </c>
      <c r="O14" s="30">
        <f t="shared" si="5"/>
        <v>32.05157876974994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393292835</v>
      </c>
      <c r="M15" s="84">
        <v>77125686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461208792</v>
      </c>
      <c r="D16" s="63">
        <v>516350463</v>
      </c>
      <c r="E16" s="64">
        <f t="shared" si="0"/>
        <v>55141671</v>
      </c>
      <c r="F16" s="62">
        <v>482424396</v>
      </c>
      <c r="G16" s="63">
        <v>537109680</v>
      </c>
      <c r="H16" s="64">
        <f t="shared" si="1"/>
        <v>54685284</v>
      </c>
      <c r="I16" s="64">
        <v>569336261</v>
      </c>
      <c r="J16" s="29">
        <f t="shared" si="2"/>
        <v>11.955901959475222</v>
      </c>
      <c r="K16" s="30">
        <f t="shared" si="3"/>
        <v>11.33551380349347</v>
      </c>
      <c r="L16" s="83">
        <v>393292835</v>
      </c>
      <c r="M16" s="84">
        <v>77125686</v>
      </c>
      <c r="N16" s="31">
        <f t="shared" si="4"/>
        <v>14.020512476409595</v>
      </c>
      <c r="O16" s="30">
        <f t="shared" si="5"/>
        <v>70.90411357897031</v>
      </c>
      <c r="P16" s="5"/>
      <c r="Q16" s="32"/>
    </row>
    <row r="17" spans="1:17" ht="12.75">
      <c r="A17" s="2" t="s">
        <v>16</v>
      </c>
      <c r="B17" s="28" t="s">
        <v>26</v>
      </c>
      <c r="C17" s="62">
        <v>1570824402</v>
      </c>
      <c r="D17" s="63">
        <v>1568180693</v>
      </c>
      <c r="E17" s="64">
        <f t="shared" si="0"/>
        <v>-2643709</v>
      </c>
      <c r="F17" s="62">
        <v>1593793668</v>
      </c>
      <c r="G17" s="63">
        <v>1566871539</v>
      </c>
      <c r="H17" s="64">
        <f t="shared" si="1"/>
        <v>-26922129</v>
      </c>
      <c r="I17" s="64">
        <v>1913194776</v>
      </c>
      <c r="J17" s="41">
        <f t="shared" si="2"/>
        <v>-0.16830073410076807</v>
      </c>
      <c r="K17" s="30">
        <f t="shared" si="3"/>
        <v>-1.689185340645989</v>
      </c>
      <c r="L17" s="87">
        <v>393292835</v>
      </c>
      <c r="M17" s="84">
        <v>77125686</v>
      </c>
      <c r="N17" s="31">
        <f t="shared" si="4"/>
        <v>-0.672198617602581</v>
      </c>
      <c r="O17" s="30">
        <f t="shared" si="5"/>
        <v>-34.90682598272124</v>
      </c>
      <c r="P17" s="5"/>
      <c r="Q17" s="32"/>
    </row>
    <row r="18" spans="1:17" ht="16.5">
      <c r="A18" s="2" t="s">
        <v>16</v>
      </c>
      <c r="B18" s="33" t="s">
        <v>27</v>
      </c>
      <c r="C18" s="65">
        <v>3106555472</v>
      </c>
      <c r="D18" s="66">
        <v>3499848307</v>
      </c>
      <c r="E18" s="67">
        <f t="shared" si="0"/>
        <v>393292835</v>
      </c>
      <c r="F18" s="65">
        <v>3190968367</v>
      </c>
      <c r="G18" s="66">
        <v>3268094053</v>
      </c>
      <c r="H18" s="67">
        <f t="shared" si="1"/>
        <v>77125686</v>
      </c>
      <c r="I18" s="67">
        <v>3690287403</v>
      </c>
      <c r="J18" s="42">
        <f t="shared" si="2"/>
        <v>12.66009374514076</v>
      </c>
      <c r="K18" s="35">
        <f t="shared" si="3"/>
        <v>2.4169993910817102</v>
      </c>
      <c r="L18" s="88">
        <v>393292835</v>
      </c>
      <c r="M18" s="86">
        <v>77125686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134080486</v>
      </c>
      <c r="D19" s="72">
        <v>27468545</v>
      </c>
      <c r="E19" s="73">
        <f t="shared" si="0"/>
        <v>-106611941</v>
      </c>
      <c r="F19" s="74">
        <v>30807774</v>
      </c>
      <c r="G19" s="75">
        <v>112085535</v>
      </c>
      <c r="H19" s="76">
        <f t="shared" si="1"/>
        <v>81277761</v>
      </c>
      <c r="I19" s="76">
        <v>-8494990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-6029482</v>
      </c>
      <c r="M22" s="84">
        <v>-2401000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25000000</v>
      </c>
      <c r="D23" s="63">
        <v>0</v>
      </c>
      <c r="E23" s="64">
        <f t="shared" si="0"/>
        <v>-25000000</v>
      </c>
      <c r="F23" s="62">
        <v>31548350</v>
      </c>
      <c r="G23" s="63">
        <v>0</v>
      </c>
      <c r="H23" s="64">
        <f t="shared" si="1"/>
        <v>-31548350</v>
      </c>
      <c r="I23" s="64">
        <v>0</v>
      </c>
      <c r="J23" s="29">
        <f t="shared" si="2"/>
        <v>-100</v>
      </c>
      <c r="K23" s="30">
        <f t="shared" si="3"/>
        <v>-100</v>
      </c>
      <c r="L23" s="83">
        <v>-6029482</v>
      </c>
      <c r="M23" s="84">
        <v>-2401000</v>
      </c>
      <c r="N23" s="31">
        <f t="shared" si="4"/>
        <v>414.6293164155727</v>
      </c>
      <c r="O23" s="30">
        <f t="shared" si="5"/>
        <v>1313.9670970428988</v>
      </c>
      <c r="P23" s="5"/>
      <c r="Q23" s="32"/>
    </row>
    <row r="24" spans="1:17" ht="12.75">
      <c r="A24" s="6" t="s">
        <v>16</v>
      </c>
      <c r="B24" s="28" t="s">
        <v>32</v>
      </c>
      <c r="C24" s="62">
        <v>138862000</v>
      </c>
      <c r="D24" s="63">
        <v>157832518</v>
      </c>
      <c r="E24" s="64">
        <f t="shared" si="0"/>
        <v>18970518</v>
      </c>
      <c r="F24" s="62">
        <v>143281650</v>
      </c>
      <c r="G24" s="63">
        <v>172429000</v>
      </c>
      <c r="H24" s="64">
        <f t="shared" si="1"/>
        <v>29147350</v>
      </c>
      <c r="I24" s="64">
        <v>175911000</v>
      </c>
      <c r="J24" s="29">
        <f t="shared" si="2"/>
        <v>13.66141781048811</v>
      </c>
      <c r="K24" s="30">
        <f t="shared" si="3"/>
        <v>20.342695662703495</v>
      </c>
      <c r="L24" s="83">
        <v>-6029482</v>
      </c>
      <c r="M24" s="84">
        <v>-2401000</v>
      </c>
      <c r="N24" s="31">
        <f t="shared" si="4"/>
        <v>-314.6293164155727</v>
      </c>
      <c r="O24" s="30">
        <f t="shared" si="5"/>
        <v>-1213.9670970428988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-6029482</v>
      </c>
      <c r="M25" s="84">
        <v>-2401000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163862000</v>
      </c>
      <c r="D26" s="66">
        <v>157832518</v>
      </c>
      <c r="E26" s="67">
        <f t="shared" si="0"/>
        <v>-6029482</v>
      </c>
      <c r="F26" s="65">
        <v>174830000</v>
      </c>
      <c r="G26" s="66">
        <v>172429000</v>
      </c>
      <c r="H26" s="67">
        <f t="shared" si="1"/>
        <v>-2401000</v>
      </c>
      <c r="I26" s="67">
        <v>175911000</v>
      </c>
      <c r="J26" s="42">
        <f t="shared" si="2"/>
        <v>-3.679609671552892</v>
      </c>
      <c r="K26" s="35">
        <f t="shared" si="3"/>
        <v>-1.373334095978951</v>
      </c>
      <c r="L26" s="88">
        <v>-6029482</v>
      </c>
      <c r="M26" s="86">
        <v>-2401000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18639845</v>
      </c>
      <c r="D28" s="63">
        <v>26555803</v>
      </c>
      <c r="E28" s="64">
        <f t="shared" si="0"/>
        <v>7915958</v>
      </c>
      <c r="F28" s="62">
        <v>19466316</v>
      </c>
      <c r="G28" s="63">
        <v>28149151</v>
      </c>
      <c r="H28" s="64">
        <f t="shared" si="1"/>
        <v>8682835</v>
      </c>
      <c r="I28" s="64">
        <v>29838100</v>
      </c>
      <c r="J28" s="29">
        <f t="shared" si="2"/>
        <v>42.467938976960376</v>
      </c>
      <c r="K28" s="30">
        <f t="shared" si="3"/>
        <v>44.60440794241705</v>
      </c>
      <c r="L28" s="83">
        <v>-6029482</v>
      </c>
      <c r="M28" s="84">
        <v>-2401000</v>
      </c>
      <c r="N28" s="31">
        <f t="shared" si="4"/>
        <v>-131.28753017257534</v>
      </c>
      <c r="O28" s="30">
        <f t="shared" si="5"/>
        <v>-361.634110787172</v>
      </c>
      <c r="P28" s="5"/>
      <c r="Q28" s="32"/>
    </row>
    <row r="29" spans="1:17" ht="12.75">
      <c r="A29" s="6" t="s">
        <v>16</v>
      </c>
      <c r="B29" s="28" t="s">
        <v>36</v>
      </c>
      <c r="C29" s="62">
        <v>27387115</v>
      </c>
      <c r="D29" s="63">
        <v>5268698</v>
      </c>
      <c r="E29" s="64">
        <f t="shared" si="0"/>
        <v>-22118417</v>
      </c>
      <c r="F29" s="62">
        <v>12123350</v>
      </c>
      <c r="G29" s="63">
        <v>15584820</v>
      </c>
      <c r="H29" s="64">
        <f t="shared" si="1"/>
        <v>3461470</v>
      </c>
      <c r="I29" s="64">
        <v>16919909</v>
      </c>
      <c r="J29" s="29">
        <f t="shared" si="2"/>
        <v>-80.76212846807705</v>
      </c>
      <c r="K29" s="30">
        <f t="shared" si="3"/>
        <v>28.55209162483967</v>
      </c>
      <c r="L29" s="83">
        <v>-6029482</v>
      </c>
      <c r="M29" s="84">
        <v>-2401000</v>
      </c>
      <c r="N29" s="31">
        <f t="shared" si="4"/>
        <v>366.8377648361833</v>
      </c>
      <c r="O29" s="30">
        <f t="shared" si="5"/>
        <v>-144.16784673052894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-6029482</v>
      </c>
      <c r="M30" s="84">
        <v>-2401000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3921596</v>
      </c>
      <c r="D31" s="63">
        <v>16591175</v>
      </c>
      <c r="E31" s="64">
        <f t="shared" si="0"/>
        <v>12669579</v>
      </c>
      <c r="F31" s="62">
        <v>3114973</v>
      </c>
      <c r="G31" s="63">
        <v>17586646</v>
      </c>
      <c r="H31" s="64">
        <f t="shared" si="1"/>
        <v>14471673</v>
      </c>
      <c r="I31" s="64">
        <v>45036731</v>
      </c>
      <c r="J31" s="29">
        <f t="shared" si="2"/>
        <v>323.07200945737395</v>
      </c>
      <c r="K31" s="30">
        <f t="shared" si="3"/>
        <v>464.5842195100888</v>
      </c>
      <c r="L31" s="83">
        <v>-6029482</v>
      </c>
      <c r="M31" s="84">
        <v>-2401000</v>
      </c>
      <c r="N31" s="31">
        <f t="shared" si="4"/>
        <v>-210.12715520172378</v>
      </c>
      <c r="O31" s="30">
        <f t="shared" si="5"/>
        <v>-602.7352353186172</v>
      </c>
      <c r="P31" s="5"/>
      <c r="Q31" s="32"/>
    </row>
    <row r="32" spans="1:17" ht="12.75">
      <c r="A32" s="6" t="s">
        <v>16</v>
      </c>
      <c r="B32" s="28" t="s">
        <v>39</v>
      </c>
      <c r="C32" s="62">
        <v>113913444</v>
      </c>
      <c r="D32" s="63">
        <v>109416842</v>
      </c>
      <c r="E32" s="64">
        <f t="shared" si="0"/>
        <v>-4496602</v>
      </c>
      <c r="F32" s="62">
        <v>140125361</v>
      </c>
      <c r="G32" s="63">
        <v>111108383</v>
      </c>
      <c r="H32" s="64">
        <f t="shared" si="1"/>
        <v>-29016978</v>
      </c>
      <c r="I32" s="64">
        <v>84116260</v>
      </c>
      <c r="J32" s="29">
        <f t="shared" si="2"/>
        <v>-3.947384823164507</v>
      </c>
      <c r="K32" s="30">
        <f t="shared" si="3"/>
        <v>-20.70787029051793</v>
      </c>
      <c r="L32" s="83">
        <v>-6029482</v>
      </c>
      <c r="M32" s="84">
        <v>-2401000</v>
      </c>
      <c r="N32" s="31">
        <f t="shared" si="4"/>
        <v>74.57692053811587</v>
      </c>
      <c r="O32" s="30">
        <f t="shared" si="5"/>
        <v>1208.5371928363181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163862000</v>
      </c>
      <c r="D33" s="81">
        <v>157832518</v>
      </c>
      <c r="E33" s="82">
        <f t="shared" si="0"/>
        <v>-6029482</v>
      </c>
      <c r="F33" s="80">
        <v>174830000</v>
      </c>
      <c r="G33" s="81">
        <v>172429000</v>
      </c>
      <c r="H33" s="82">
        <f t="shared" si="1"/>
        <v>-2401000</v>
      </c>
      <c r="I33" s="82">
        <v>175911000</v>
      </c>
      <c r="J33" s="57">
        <f t="shared" si="2"/>
        <v>-3.679609671552892</v>
      </c>
      <c r="K33" s="58">
        <f t="shared" si="3"/>
        <v>-1.373334095978951</v>
      </c>
      <c r="L33" s="95">
        <v>-6029482</v>
      </c>
      <c r="M33" s="96">
        <v>-2401000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29354523</v>
      </c>
      <c r="D8" s="63">
        <v>27042000</v>
      </c>
      <c r="E8" s="64">
        <f>$D8-$C8</f>
        <v>-2312523</v>
      </c>
      <c r="F8" s="62">
        <v>31751292</v>
      </c>
      <c r="G8" s="63">
        <v>28663998</v>
      </c>
      <c r="H8" s="64">
        <f>$G8-$F8</f>
        <v>-3087294</v>
      </c>
      <c r="I8" s="64">
        <v>30383999</v>
      </c>
      <c r="J8" s="29">
        <f>IF(($C8=0),0,(($E8/$C8)*100))</f>
        <v>-7.87791033088836</v>
      </c>
      <c r="K8" s="30">
        <f>IF(($F8=0),0,(($H8/$F8)*100))</f>
        <v>-9.72336495787321</v>
      </c>
      <c r="L8" s="83">
        <v>-7570959</v>
      </c>
      <c r="M8" s="84">
        <v>2985876</v>
      </c>
      <c r="N8" s="31">
        <f>IF(($L8=0),0,(($E8/$L8)*100))</f>
        <v>30.544650948446556</v>
      </c>
      <c r="O8" s="30">
        <f>IF(($M8=0),0,(($H8/$M8)*100))</f>
        <v>-103.39659115113957</v>
      </c>
      <c r="P8" s="5"/>
      <c r="Q8" s="32"/>
    </row>
    <row r="9" spans="1:17" ht="12.75">
      <c r="A9" s="2" t="s">
        <v>16</v>
      </c>
      <c r="B9" s="28" t="s">
        <v>19</v>
      </c>
      <c r="C9" s="62">
        <v>281970127</v>
      </c>
      <c r="D9" s="63">
        <v>302701994</v>
      </c>
      <c r="E9" s="64">
        <f>$D9-$C9</f>
        <v>20731867</v>
      </c>
      <c r="F9" s="62">
        <v>297807773</v>
      </c>
      <c r="G9" s="63">
        <v>324339818</v>
      </c>
      <c r="H9" s="64">
        <f>$G9-$F9</f>
        <v>26532045</v>
      </c>
      <c r="I9" s="64">
        <v>343300826</v>
      </c>
      <c r="J9" s="29">
        <f>IF(($C9=0),0,(($E9/$C9)*100))</f>
        <v>7.352504756647502</v>
      </c>
      <c r="K9" s="30">
        <f>IF(($F9=0),0,(($H9/$F9)*100))</f>
        <v>8.90911769452035</v>
      </c>
      <c r="L9" s="83">
        <v>-7570959</v>
      </c>
      <c r="M9" s="84">
        <v>2985876</v>
      </c>
      <c r="N9" s="31">
        <f>IF(($L9=0),0,(($E9/$L9)*100))</f>
        <v>-273.83409420127623</v>
      </c>
      <c r="O9" s="30">
        <f>IF(($M9=0),0,(($H9/$M9)*100))</f>
        <v>888.5849579821802</v>
      </c>
      <c r="P9" s="5"/>
      <c r="Q9" s="32"/>
    </row>
    <row r="10" spans="1:17" ht="12.75">
      <c r="A10" s="2" t="s">
        <v>16</v>
      </c>
      <c r="B10" s="28" t="s">
        <v>20</v>
      </c>
      <c r="C10" s="62">
        <v>237173908</v>
      </c>
      <c r="D10" s="63">
        <v>211183605</v>
      </c>
      <c r="E10" s="64">
        <f aca="true" t="shared" si="0" ref="E10:E33">$D10-$C10</f>
        <v>-25990303</v>
      </c>
      <c r="F10" s="62">
        <v>244148121</v>
      </c>
      <c r="G10" s="63">
        <v>223689246</v>
      </c>
      <c r="H10" s="64">
        <f aca="true" t="shared" si="1" ref="H10:H33">$G10-$F10</f>
        <v>-20458875</v>
      </c>
      <c r="I10" s="64">
        <v>236892442</v>
      </c>
      <c r="J10" s="29">
        <f aca="true" t="shared" si="2" ref="J10:J33">IF(($C10=0),0,(($E10/$C10)*100))</f>
        <v>-10.958331470424646</v>
      </c>
      <c r="K10" s="30">
        <f aca="true" t="shared" si="3" ref="K10:K33">IF(($F10=0),0,(($H10/$F10)*100))</f>
        <v>-8.379697912973084</v>
      </c>
      <c r="L10" s="83">
        <v>-7570959</v>
      </c>
      <c r="M10" s="84">
        <v>2985876</v>
      </c>
      <c r="N10" s="31">
        <f aca="true" t="shared" si="4" ref="N10:N33">IF(($L10=0),0,(($E10/$L10)*100))</f>
        <v>343.28944325282964</v>
      </c>
      <c r="O10" s="30">
        <f aca="true" t="shared" si="5" ref="O10:O33">IF(($M10=0),0,(($H10/$M10)*100))</f>
        <v>-685.1883668310405</v>
      </c>
      <c r="P10" s="5"/>
      <c r="Q10" s="32"/>
    </row>
    <row r="11" spans="1:17" ht="16.5">
      <c r="A11" s="6" t="s">
        <v>16</v>
      </c>
      <c r="B11" s="33" t="s">
        <v>21</v>
      </c>
      <c r="C11" s="65">
        <v>548498558</v>
      </c>
      <c r="D11" s="66">
        <v>540927599</v>
      </c>
      <c r="E11" s="67">
        <f t="shared" si="0"/>
        <v>-7570959</v>
      </c>
      <c r="F11" s="65">
        <v>573707186</v>
      </c>
      <c r="G11" s="66">
        <v>576693062</v>
      </c>
      <c r="H11" s="67">
        <f t="shared" si="1"/>
        <v>2985876</v>
      </c>
      <c r="I11" s="67">
        <v>610577267</v>
      </c>
      <c r="J11" s="34">
        <f t="shared" si="2"/>
        <v>-1.3803060900663298</v>
      </c>
      <c r="K11" s="35">
        <f t="shared" si="3"/>
        <v>0.5204529545495357</v>
      </c>
      <c r="L11" s="85">
        <v>-7570959</v>
      </c>
      <c r="M11" s="86">
        <v>2985876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156839639</v>
      </c>
      <c r="D13" s="63">
        <v>170205502</v>
      </c>
      <c r="E13" s="64">
        <f t="shared" si="0"/>
        <v>13365863</v>
      </c>
      <c r="F13" s="62">
        <v>166600534</v>
      </c>
      <c r="G13" s="63">
        <v>180417826</v>
      </c>
      <c r="H13" s="64">
        <f t="shared" si="1"/>
        <v>13817292</v>
      </c>
      <c r="I13" s="64">
        <v>191242912</v>
      </c>
      <c r="J13" s="29">
        <f t="shared" si="2"/>
        <v>8.521992963781305</v>
      </c>
      <c r="K13" s="30">
        <f t="shared" si="3"/>
        <v>8.293666093531249</v>
      </c>
      <c r="L13" s="83">
        <v>24357033</v>
      </c>
      <c r="M13" s="84">
        <v>28469290</v>
      </c>
      <c r="N13" s="31">
        <f t="shared" si="4"/>
        <v>54.87475835008312</v>
      </c>
      <c r="O13" s="30">
        <f t="shared" si="5"/>
        <v>48.53402385517869</v>
      </c>
      <c r="P13" s="5"/>
      <c r="Q13" s="32"/>
    </row>
    <row r="14" spans="1:17" ht="12.75">
      <c r="A14" s="2" t="s">
        <v>16</v>
      </c>
      <c r="B14" s="28" t="s">
        <v>24</v>
      </c>
      <c r="C14" s="62">
        <v>66316000</v>
      </c>
      <c r="D14" s="63">
        <v>82495593</v>
      </c>
      <c r="E14" s="64">
        <f t="shared" si="0"/>
        <v>16179593</v>
      </c>
      <c r="F14" s="62">
        <v>70247000</v>
      </c>
      <c r="G14" s="63">
        <v>87381006</v>
      </c>
      <c r="H14" s="64">
        <f t="shared" si="1"/>
        <v>17134006</v>
      </c>
      <c r="I14" s="64">
        <v>92624000</v>
      </c>
      <c r="J14" s="29">
        <f t="shared" si="2"/>
        <v>24.397721515169792</v>
      </c>
      <c r="K14" s="30">
        <f t="shared" si="3"/>
        <v>24.391085740316313</v>
      </c>
      <c r="L14" s="83">
        <v>24357033</v>
      </c>
      <c r="M14" s="84">
        <v>28469290</v>
      </c>
      <c r="N14" s="31">
        <f t="shared" si="4"/>
        <v>66.42678112724157</v>
      </c>
      <c r="O14" s="30">
        <f t="shared" si="5"/>
        <v>60.184170381488265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24357033</v>
      </c>
      <c r="M15" s="84">
        <v>28469290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83778853</v>
      </c>
      <c r="D16" s="63">
        <v>84477171</v>
      </c>
      <c r="E16" s="64">
        <f t="shared" si="0"/>
        <v>698318</v>
      </c>
      <c r="F16" s="62">
        <v>90481161</v>
      </c>
      <c r="G16" s="63">
        <v>89545801</v>
      </c>
      <c r="H16" s="64">
        <f t="shared" si="1"/>
        <v>-935360</v>
      </c>
      <c r="I16" s="64">
        <v>94918549</v>
      </c>
      <c r="J16" s="29">
        <f t="shared" si="2"/>
        <v>0.8335253766245763</v>
      </c>
      <c r="K16" s="30">
        <f t="shared" si="3"/>
        <v>-1.0337621551960412</v>
      </c>
      <c r="L16" s="83">
        <v>24357033</v>
      </c>
      <c r="M16" s="84">
        <v>28469290</v>
      </c>
      <c r="N16" s="31">
        <f t="shared" si="4"/>
        <v>2.8670076523688253</v>
      </c>
      <c r="O16" s="30">
        <f t="shared" si="5"/>
        <v>-3.2855051882221162</v>
      </c>
      <c r="P16" s="5"/>
      <c r="Q16" s="32"/>
    </row>
    <row r="17" spans="1:17" ht="12.75">
      <c r="A17" s="2" t="s">
        <v>16</v>
      </c>
      <c r="B17" s="28" t="s">
        <v>26</v>
      </c>
      <c r="C17" s="62">
        <v>195982371</v>
      </c>
      <c r="D17" s="63">
        <v>190095630</v>
      </c>
      <c r="E17" s="64">
        <f t="shared" si="0"/>
        <v>-5886741</v>
      </c>
      <c r="F17" s="62">
        <v>203045616</v>
      </c>
      <c r="G17" s="63">
        <v>201498968</v>
      </c>
      <c r="H17" s="64">
        <f t="shared" si="1"/>
        <v>-1546648</v>
      </c>
      <c r="I17" s="64">
        <v>213586500</v>
      </c>
      <c r="J17" s="41">
        <f t="shared" si="2"/>
        <v>-3.0037094509893443</v>
      </c>
      <c r="K17" s="30">
        <f t="shared" si="3"/>
        <v>-0.7617243999003652</v>
      </c>
      <c r="L17" s="87">
        <v>24357033</v>
      </c>
      <c r="M17" s="84">
        <v>28469290</v>
      </c>
      <c r="N17" s="31">
        <f t="shared" si="4"/>
        <v>-24.168547129693504</v>
      </c>
      <c r="O17" s="30">
        <f t="shared" si="5"/>
        <v>-5.432689048444833</v>
      </c>
      <c r="P17" s="5"/>
      <c r="Q17" s="32"/>
    </row>
    <row r="18" spans="1:17" ht="16.5">
      <c r="A18" s="2" t="s">
        <v>16</v>
      </c>
      <c r="B18" s="33" t="s">
        <v>27</v>
      </c>
      <c r="C18" s="65">
        <v>502916863</v>
      </c>
      <c r="D18" s="66">
        <v>527273896</v>
      </c>
      <c r="E18" s="67">
        <f t="shared" si="0"/>
        <v>24357033</v>
      </c>
      <c r="F18" s="65">
        <v>530374311</v>
      </c>
      <c r="G18" s="66">
        <v>558843601</v>
      </c>
      <c r="H18" s="67">
        <f t="shared" si="1"/>
        <v>28469290</v>
      </c>
      <c r="I18" s="67">
        <v>592371961</v>
      </c>
      <c r="J18" s="42">
        <f t="shared" si="2"/>
        <v>4.843152972581872</v>
      </c>
      <c r="K18" s="35">
        <f t="shared" si="3"/>
        <v>5.3677731763294245</v>
      </c>
      <c r="L18" s="88">
        <v>24357033</v>
      </c>
      <c r="M18" s="86">
        <v>28469290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45581695</v>
      </c>
      <c r="D19" s="72">
        <v>13653703</v>
      </c>
      <c r="E19" s="73">
        <f t="shared" si="0"/>
        <v>-31927992</v>
      </c>
      <c r="F19" s="74">
        <v>43332875</v>
      </c>
      <c r="G19" s="75">
        <v>17849461</v>
      </c>
      <c r="H19" s="76">
        <f t="shared" si="1"/>
        <v>-25483414</v>
      </c>
      <c r="I19" s="76">
        <v>18205306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-2099999</v>
      </c>
      <c r="M22" s="84">
        <v>12155684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-2099999</v>
      </c>
      <c r="M23" s="84">
        <v>12155684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44772949</v>
      </c>
      <c r="D24" s="63">
        <v>42672950</v>
      </c>
      <c r="E24" s="64">
        <f t="shared" si="0"/>
        <v>-2099999</v>
      </c>
      <c r="F24" s="62">
        <v>47995050</v>
      </c>
      <c r="G24" s="63">
        <v>60150734</v>
      </c>
      <c r="H24" s="64">
        <f t="shared" si="1"/>
        <v>12155684</v>
      </c>
      <c r="I24" s="64">
        <v>63974514</v>
      </c>
      <c r="J24" s="29">
        <f t="shared" si="2"/>
        <v>-4.6903298685999</v>
      </c>
      <c r="K24" s="30">
        <f t="shared" si="3"/>
        <v>25.32695350874726</v>
      </c>
      <c r="L24" s="83">
        <v>-2099999</v>
      </c>
      <c r="M24" s="84">
        <v>12155684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-2099999</v>
      </c>
      <c r="M25" s="84">
        <v>12155684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44772949</v>
      </c>
      <c r="D26" s="66">
        <v>42672950</v>
      </c>
      <c r="E26" s="67">
        <f t="shared" si="0"/>
        <v>-2099999</v>
      </c>
      <c r="F26" s="65">
        <v>47995050</v>
      </c>
      <c r="G26" s="66">
        <v>60150734</v>
      </c>
      <c r="H26" s="67">
        <f t="shared" si="1"/>
        <v>12155684</v>
      </c>
      <c r="I26" s="67">
        <v>63974514</v>
      </c>
      <c r="J26" s="42">
        <f t="shared" si="2"/>
        <v>-4.6903298685999</v>
      </c>
      <c r="K26" s="35">
        <f t="shared" si="3"/>
        <v>25.32695350874726</v>
      </c>
      <c r="L26" s="88">
        <v>-2099999</v>
      </c>
      <c r="M26" s="86">
        <v>12155684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11000000</v>
      </c>
      <c r="E28" s="64">
        <f t="shared" si="0"/>
        <v>11000000</v>
      </c>
      <c r="F28" s="62">
        <v>9459543</v>
      </c>
      <c r="G28" s="63">
        <v>26577407</v>
      </c>
      <c r="H28" s="64">
        <f t="shared" si="1"/>
        <v>17117864</v>
      </c>
      <c r="I28" s="64">
        <v>28386787</v>
      </c>
      <c r="J28" s="29">
        <f t="shared" si="2"/>
        <v>0</v>
      </c>
      <c r="K28" s="30">
        <f t="shared" si="3"/>
        <v>180.95867844778547</v>
      </c>
      <c r="L28" s="83">
        <v>-2099999</v>
      </c>
      <c r="M28" s="84">
        <v>12155684</v>
      </c>
      <c r="N28" s="31">
        <f t="shared" si="4"/>
        <v>-523.8097732427492</v>
      </c>
      <c r="O28" s="30">
        <f t="shared" si="5"/>
        <v>140.82189040123123</v>
      </c>
      <c r="P28" s="5"/>
      <c r="Q28" s="32"/>
    </row>
    <row r="29" spans="1:17" ht="12.75">
      <c r="A29" s="6" t="s">
        <v>16</v>
      </c>
      <c r="B29" s="28" t="s">
        <v>36</v>
      </c>
      <c r="C29" s="62">
        <v>6199140</v>
      </c>
      <c r="D29" s="63">
        <v>0</v>
      </c>
      <c r="E29" s="64">
        <f t="shared" si="0"/>
        <v>-6199140</v>
      </c>
      <c r="F29" s="62">
        <v>4671950</v>
      </c>
      <c r="G29" s="63">
        <v>0</v>
      </c>
      <c r="H29" s="64">
        <f t="shared" si="1"/>
        <v>-4671950</v>
      </c>
      <c r="I29" s="64">
        <v>0</v>
      </c>
      <c r="J29" s="29">
        <f t="shared" si="2"/>
        <v>-100</v>
      </c>
      <c r="K29" s="30">
        <f t="shared" si="3"/>
        <v>-100</v>
      </c>
      <c r="L29" s="83">
        <v>-2099999</v>
      </c>
      <c r="M29" s="84">
        <v>12155684</v>
      </c>
      <c r="N29" s="31">
        <f t="shared" si="4"/>
        <v>295.1972834272778</v>
      </c>
      <c r="O29" s="30">
        <f t="shared" si="5"/>
        <v>-38.434283089293864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-2099999</v>
      </c>
      <c r="M30" s="84">
        <v>12155684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35430710</v>
      </c>
      <c r="D31" s="63">
        <v>28746024</v>
      </c>
      <c r="E31" s="64">
        <f t="shared" si="0"/>
        <v>-6684686</v>
      </c>
      <c r="F31" s="62">
        <v>12318000</v>
      </c>
      <c r="G31" s="63">
        <v>30470785</v>
      </c>
      <c r="H31" s="64">
        <f t="shared" si="1"/>
        <v>18152785</v>
      </c>
      <c r="I31" s="64">
        <v>32299033</v>
      </c>
      <c r="J31" s="29">
        <f t="shared" si="2"/>
        <v>-18.866926460124564</v>
      </c>
      <c r="K31" s="30">
        <f t="shared" si="3"/>
        <v>147.3679574606267</v>
      </c>
      <c r="L31" s="83">
        <v>-2099999</v>
      </c>
      <c r="M31" s="84">
        <v>12155684</v>
      </c>
      <c r="N31" s="31">
        <f t="shared" si="4"/>
        <v>318.31853253263455</v>
      </c>
      <c r="O31" s="30">
        <f t="shared" si="5"/>
        <v>149.33577575725067</v>
      </c>
      <c r="P31" s="5"/>
      <c r="Q31" s="32"/>
    </row>
    <row r="32" spans="1:17" ht="12.75">
      <c r="A32" s="6" t="s">
        <v>16</v>
      </c>
      <c r="B32" s="28" t="s">
        <v>39</v>
      </c>
      <c r="C32" s="62">
        <v>3143099</v>
      </c>
      <c r="D32" s="63">
        <v>2926926</v>
      </c>
      <c r="E32" s="64">
        <f t="shared" si="0"/>
        <v>-216173</v>
      </c>
      <c r="F32" s="62">
        <v>21545557</v>
      </c>
      <c r="G32" s="63">
        <v>3102542</v>
      </c>
      <c r="H32" s="64">
        <f t="shared" si="1"/>
        <v>-18443015</v>
      </c>
      <c r="I32" s="64">
        <v>3288694</v>
      </c>
      <c r="J32" s="29">
        <f t="shared" si="2"/>
        <v>-6.877702547708488</v>
      </c>
      <c r="K32" s="30">
        <f t="shared" si="3"/>
        <v>-85.60008450930277</v>
      </c>
      <c r="L32" s="83">
        <v>-2099999</v>
      </c>
      <c r="M32" s="84">
        <v>12155684</v>
      </c>
      <c r="N32" s="31">
        <f t="shared" si="4"/>
        <v>10.293957282836802</v>
      </c>
      <c r="O32" s="30">
        <f t="shared" si="5"/>
        <v>-151.72338306918803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44772949</v>
      </c>
      <c r="D33" s="81">
        <v>42672950</v>
      </c>
      <c r="E33" s="82">
        <f t="shared" si="0"/>
        <v>-2099999</v>
      </c>
      <c r="F33" s="80">
        <v>47995050</v>
      </c>
      <c r="G33" s="81">
        <v>60150734</v>
      </c>
      <c r="H33" s="82">
        <f t="shared" si="1"/>
        <v>12155684</v>
      </c>
      <c r="I33" s="82">
        <v>63974514</v>
      </c>
      <c r="J33" s="57">
        <f t="shared" si="2"/>
        <v>-4.6903298685999</v>
      </c>
      <c r="K33" s="58">
        <f t="shared" si="3"/>
        <v>25.32695350874726</v>
      </c>
      <c r="L33" s="95">
        <v>-2099999</v>
      </c>
      <c r="M33" s="96">
        <v>12155684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5078000</v>
      </c>
      <c r="M8" s="84">
        <v>-691000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5078000</v>
      </c>
      <c r="M9" s="84">
        <v>-691000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142877000</v>
      </c>
      <c r="D10" s="63">
        <v>147955000</v>
      </c>
      <c r="E10" s="64">
        <f aca="true" t="shared" si="0" ref="E10:E33">$D10-$C10</f>
        <v>5078000</v>
      </c>
      <c r="F10" s="62">
        <v>147530000</v>
      </c>
      <c r="G10" s="63">
        <v>146839000</v>
      </c>
      <c r="H10" s="64">
        <f aca="true" t="shared" si="1" ref="H10:H33">$G10-$F10</f>
        <v>-691000</v>
      </c>
      <c r="I10" s="64">
        <v>149061000</v>
      </c>
      <c r="J10" s="29">
        <f aca="true" t="shared" si="2" ref="J10:J33">IF(($C10=0),0,(($E10/$C10)*100))</f>
        <v>3.554105979268882</v>
      </c>
      <c r="K10" s="30">
        <f aca="true" t="shared" si="3" ref="K10:K33">IF(($F10=0),0,(($H10/$F10)*100))</f>
        <v>-0.46837931268216637</v>
      </c>
      <c r="L10" s="83">
        <v>5078000</v>
      </c>
      <c r="M10" s="84">
        <v>-691000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142877000</v>
      </c>
      <c r="D11" s="66">
        <v>147955000</v>
      </c>
      <c r="E11" s="67">
        <f t="shared" si="0"/>
        <v>5078000</v>
      </c>
      <c r="F11" s="65">
        <v>147530000</v>
      </c>
      <c r="G11" s="66">
        <v>146839000</v>
      </c>
      <c r="H11" s="67">
        <f t="shared" si="1"/>
        <v>-691000</v>
      </c>
      <c r="I11" s="67">
        <v>149061000</v>
      </c>
      <c r="J11" s="34">
        <f t="shared" si="2"/>
        <v>3.554105979268882</v>
      </c>
      <c r="K11" s="35">
        <f t="shared" si="3"/>
        <v>-0.46837931268216637</v>
      </c>
      <c r="L11" s="85">
        <v>5078000</v>
      </c>
      <c r="M11" s="86">
        <v>-691000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105735712</v>
      </c>
      <c r="D13" s="63">
        <v>104665349</v>
      </c>
      <c r="E13" s="64">
        <f t="shared" si="0"/>
        <v>-1070363</v>
      </c>
      <c r="F13" s="62">
        <v>107459429</v>
      </c>
      <c r="G13" s="63">
        <v>108184986</v>
      </c>
      <c r="H13" s="64">
        <f t="shared" si="1"/>
        <v>725557</v>
      </c>
      <c r="I13" s="64">
        <v>109210618</v>
      </c>
      <c r="J13" s="29">
        <f t="shared" si="2"/>
        <v>-1.0123003664078982</v>
      </c>
      <c r="K13" s="30">
        <f t="shared" si="3"/>
        <v>0.6751915646229611</v>
      </c>
      <c r="L13" s="83">
        <v>16572584</v>
      </c>
      <c r="M13" s="84">
        <v>1467015</v>
      </c>
      <c r="N13" s="31">
        <f t="shared" si="4"/>
        <v>-6.458636746086187</v>
      </c>
      <c r="O13" s="30">
        <f t="shared" si="5"/>
        <v>49.45804916786808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16572584</v>
      </c>
      <c r="M14" s="84">
        <v>1467015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16572584</v>
      </c>
      <c r="M15" s="84">
        <v>1467015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16572584</v>
      </c>
      <c r="M16" s="84">
        <v>1467015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58943008</v>
      </c>
      <c r="D17" s="63">
        <v>76585955</v>
      </c>
      <c r="E17" s="64">
        <f t="shared" si="0"/>
        <v>17642947</v>
      </c>
      <c r="F17" s="62">
        <v>59324385</v>
      </c>
      <c r="G17" s="63">
        <v>60065843</v>
      </c>
      <c r="H17" s="64">
        <f t="shared" si="1"/>
        <v>741458</v>
      </c>
      <c r="I17" s="64">
        <v>61535049</v>
      </c>
      <c r="J17" s="41">
        <f t="shared" si="2"/>
        <v>29.932213503593164</v>
      </c>
      <c r="K17" s="30">
        <f t="shared" si="3"/>
        <v>1.2498368082534694</v>
      </c>
      <c r="L17" s="87">
        <v>16572584</v>
      </c>
      <c r="M17" s="84">
        <v>1467015</v>
      </c>
      <c r="N17" s="31">
        <f t="shared" si="4"/>
        <v>106.45863674608617</v>
      </c>
      <c r="O17" s="30">
        <f t="shared" si="5"/>
        <v>50.54195083213191</v>
      </c>
      <c r="P17" s="5"/>
      <c r="Q17" s="32"/>
    </row>
    <row r="18" spans="1:17" ht="16.5">
      <c r="A18" s="2" t="s">
        <v>16</v>
      </c>
      <c r="B18" s="33" t="s">
        <v>27</v>
      </c>
      <c r="C18" s="65">
        <v>164678720</v>
      </c>
      <c r="D18" s="66">
        <v>181251304</v>
      </c>
      <c r="E18" s="67">
        <f t="shared" si="0"/>
        <v>16572584</v>
      </c>
      <c r="F18" s="65">
        <v>166783814</v>
      </c>
      <c r="G18" s="66">
        <v>168250829</v>
      </c>
      <c r="H18" s="67">
        <f t="shared" si="1"/>
        <v>1467015</v>
      </c>
      <c r="I18" s="67">
        <v>170745667</v>
      </c>
      <c r="J18" s="42">
        <f t="shared" si="2"/>
        <v>10.063585629035737</v>
      </c>
      <c r="K18" s="35">
        <f t="shared" si="3"/>
        <v>0.879590749735463</v>
      </c>
      <c r="L18" s="88">
        <v>16572584</v>
      </c>
      <c r="M18" s="86">
        <v>1467015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-21801720</v>
      </c>
      <c r="D19" s="72">
        <v>-33296304</v>
      </c>
      <c r="E19" s="73">
        <f t="shared" si="0"/>
        <v>-11494584</v>
      </c>
      <c r="F19" s="74">
        <v>-19253814</v>
      </c>
      <c r="G19" s="75">
        <v>-21411829</v>
      </c>
      <c r="H19" s="76">
        <f t="shared" si="1"/>
        <v>-2158015</v>
      </c>
      <c r="I19" s="76">
        <v>-21684667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11450000</v>
      </c>
      <c r="M22" s="84">
        <v>200000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1700000</v>
      </c>
      <c r="D23" s="63">
        <v>13150000</v>
      </c>
      <c r="E23" s="64">
        <f t="shared" si="0"/>
        <v>11450000</v>
      </c>
      <c r="F23" s="62">
        <v>1550000</v>
      </c>
      <c r="G23" s="63">
        <v>1750000</v>
      </c>
      <c r="H23" s="64">
        <f t="shared" si="1"/>
        <v>200000</v>
      </c>
      <c r="I23" s="64">
        <v>7400000</v>
      </c>
      <c r="J23" s="29">
        <f t="shared" si="2"/>
        <v>673.5294117647059</v>
      </c>
      <c r="K23" s="30">
        <f t="shared" si="3"/>
        <v>12.903225806451612</v>
      </c>
      <c r="L23" s="83">
        <v>11450000</v>
      </c>
      <c r="M23" s="84">
        <v>200000</v>
      </c>
      <c r="N23" s="31">
        <f t="shared" si="4"/>
        <v>100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11450000</v>
      </c>
      <c r="M24" s="84">
        <v>200000</v>
      </c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11450000</v>
      </c>
      <c r="M25" s="84">
        <v>200000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1700000</v>
      </c>
      <c r="D26" s="66">
        <v>13150000</v>
      </c>
      <c r="E26" s="67">
        <f t="shared" si="0"/>
        <v>11450000</v>
      </c>
      <c r="F26" s="65">
        <v>1550000</v>
      </c>
      <c r="G26" s="66">
        <v>1750000</v>
      </c>
      <c r="H26" s="67">
        <f t="shared" si="1"/>
        <v>200000</v>
      </c>
      <c r="I26" s="67">
        <v>7400000</v>
      </c>
      <c r="J26" s="42">
        <f t="shared" si="2"/>
        <v>673.5294117647059</v>
      </c>
      <c r="K26" s="35">
        <f t="shared" si="3"/>
        <v>12.903225806451612</v>
      </c>
      <c r="L26" s="88">
        <v>11450000</v>
      </c>
      <c r="M26" s="86">
        <v>200000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11450000</v>
      </c>
      <c r="M28" s="84">
        <v>200000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11450000</v>
      </c>
      <c r="M29" s="84">
        <v>200000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11450000</v>
      </c>
      <c r="M30" s="84">
        <v>200000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11450000</v>
      </c>
      <c r="M31" s="84">
        <v>200000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1700000</v>
      </c>
      <c r="D32" s="63">
        <v>13150000</v>
      </c>
      <c r="E32" s="64">
        <f t="shared" si="0"/>
        <v>11450000</v>
      </c>
      <c r="F32" s="62">
        <v>1550000</v>
      </c>
      <c r="G32" s="63">
        <v>1750000</v>
      </c>
      <c r="H32" s="64">
        <f t="shared" si="1"/>
        <v>200000</v>
      </c>
      <c r="I32" s="64">
        <v>7400000</v>
      </c>
      <c r="J32" s="29">
        <f t="shared" si="2"/>
        <v>673.5294117647059</v>
      </c>
      <c r="K32" s="30">
        <f t="shared" si="3"/>
        <v>12.903225806451612</v>
      </c>
      <c r="L32" s="83">
        <v>11450000</v>
      </c>
      <c r="M32" s="84">
        <v>200000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1700000</v>
      </c>
      <c r="D33" s="81">
        <v>13150000</v>
      </c>
      <c r="E33" s="82">
        <f t="shared" si="0"/>
        <v>11450000</v>
      </c>
      <c r="F33" s="80">
        <v>1550000</v>
      </c>
      <c r="G33" s="81">
        <v>1750000</v>
      </c>
      <c r="H33" s="82">
        <f t="shared" si="1"/>
        <v>200000</v>
      </c>
      <c r="I33" s="82">
        <v>7400000</v>
      </c>
      <c r="J33" s="57">
        <f t="shared" si="2"/>
        <v>673.5294117647059</v>
      </c>
      <c r="K33" s="58">
        <f t="shared" si="3"/>
        <v>12.903225806451612</v>
      </c>
      <c r="L33" s="95">
        <v>11450000</v>
      </c>
      <c r="M33" s="96">
        <v>200000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73195608</v>
      </c>
      <c r="D8" s="63">
        <v>70461996</v>
      </c>
      <c r="E8" s="64">
        <f>$D8-$C8</f>
        <v>-2733612</v>
      </c>
      <c r="F8" s="62">
        <v>77587344</v>
      </c>
      <c r="G8" s="63">
        <v>73632792</v>
      </c>
      <c r="H8" s="64">
        <f>$G8-$F8</f>
        <v>-3954552</v>
      </c>
      <c r="I8" s="64">
        <v>77682588</v>
      </c>
      <c r="J8" s="29">
        <f>IF(($C8=0),0,(($E8/$C8)*100))</f>
        <v>-3.734666702952997</v>
      </c>
      <c r="K8" s="30">
        <f>IF(($F8=0),0,(($H8/$F8)*100))</f>
        <v>-5.096903433116617</v>
      </c>
      <c r="L8" s="83">
        <v>1134265</v>
      </c>
      <c r="M8" s="84">
        <v>-7443636</v>
      </c>
      <c r="N8" s="31">
        <f>IF(($L8=0),0,(($E8/$L8)*100))</f>
        <v>-241.0029402300168</v>
      </c>
      <c r="O8" s="30">
        <f>IF(($M8=0),0,(($H8/$M8)*100))</f>
        <v>53.12661715322995</v>
      </c>
      <c r="P8" s="5"/>
      <c r="Q8" s="32"/>
    </row>
    <row r="9" spans="1:17" ht="12.75">
      <c r="A9" s="2" t="s">
        <v>16</v>
      </c>
      <c r="B9" s="28" t="s">
        <v>19</v>
      </c>
      <c r="C9" s="62">
        <v>231205104</v>
      </c>
      <c r="D9" s="63">
        <v>241013496</v>
      </c>
      <c r="E9" s="64">
        <f>$D9-$C9</f>
        <v>9808392</v>
      </c>
      <c r="F9" s="62">
        <v>245077404</v>
      </c>
      <c r="G9" s="63">
        <v>251859108</v>
      </c>
      <c r="H9" s="64">
        <f>$G9-$F9</f>
        <v>6781704</v>
      </c>
      <c r="I9" s="64">
        <v>265711344</v>
      </c>
      <c r="J9" s="29">
        <f>IF(($C9=0),0,(($E9/$C9)*100))</f>
        <v>4.242290429713004</v>
      </c>
      <c r="K9" s="30">
        <f>IF(($F9=0),0,(($H9/$F9)*100))</f>
        <v>2.767168204539983</v>
      </c>
      <c r="L9" s="83">
        <v>1134265</v>
      </c>
      <c r="M9" s="84">
        <v>-7443636</v>
      </c>
      <c r="N9" s="31">
        <f>IF(($L9=0),0,(($E9/$L9)*100))</f>
        <v>864.7354895020123</v>
      </c>
      <c r="O9" s="30">
        <f>IF(($M9=0),0,(($H9/$M9)*100))</f>
        <v>-91.10741041071864</v>
      </c>
      <c r="P9" s="5"/>
      <c r="Q9" s="32"/>
    </row>
    <row r="10" spans="1:17" ht="12.75">
      <c r="A10" s="2" t="s">
        <v>16</v>
      </c>
      <c r="B10" s="28" t="s">
        <v>20</v>
      </c>
      <c r="C10" s="62">
        <v>270864324</v>
      </c>
      <c r="D10" s="63">
        <v>264923809</v>
      </c>
      <c r="E10" s="64">
        <f aca="true" t="shared" si="0" ref="E10:E33">$D10-$C10</f>
        <v>-5940515</v>
      </c>
      <c r="F10" s="62">
        <v>287116164</v>
      </c>
      <c r="G10" s="63">
        <v>276845376</v>
      </c>
      <c r="H10" s="64">
        <f aca="true" t="shared" si="1" ref="H10:H33">$G10-$F10</f>
        <v>-10270788</v>
      </c>
      <c r="I10" s="64">
        <v>292071864</v>
      </c>
      <c r="J10" s="29">
        <f aca="true" t="shared" si="2" ref="J10:J33">IF(($C10=0),0,(($E10/$C10)*100))</f>
        <v>-2.193169965048627</v>
      </c>
      <c r="K10" s="30">
        <f aca="true" t="shared" si="3" ref="K10:K33">IF(($F10=0),0,(($H10/$F10)*100))</f>
        <v>-3.577223886287363</v>
      </c>
      <c r="L10" s="83">
        <v>1134265</v>
      </c>
      <c r="M10" s="84">
        <v>-7443636</v>
      </c>
      <c r="N10" s="31">
        <f aca="true" t="shared" si="4" ref="N10:N33">IF(($L10=0),0,(($E10/$L10)*100))</f>
        <v>-523.7325492719955</v>
      </c>
      <c r="O10" s="30">
        <f aca="true" t="shared" si="5" ref="O10:O33">IF(($M10=0),0,(($H10/$M10)*100))</f>
        <v>137.9807932574887</v>
      </c>
      <c r="P10" s="5"/>
      <c r="Q10" s="32"/>
    </row>
    <row r="11" spans="1:17" ht="16.5">
      <c r="A11" s="6" t="s">
        <v>16</v>
      </c>
      <c r="B11" s="33" t="s">
        <v>21</v>
      </c>
      <c r="C11" s="65">
        <v>575265036</v>
      </c>
      <c r="D11" s="66">
        <v>576399301</v>
      </c>
      <c r="E11" s="67">
        <f t="shared" si="0"/>
        <v>1134265</v>
      </c>
      <c r="F11" s="65">
        <v>609780912</v>
      </c>
      <c r="G11" s="66">
        <v>602337276</v>
      </c>
      <c r="H11" s="67">
        <f t="shared" si="1"/>
        <v>-7443636</v>
      </c>
      <c r="I11" s="67">
        <v>635465796</v>
      </c>
      <c r="J11" s="34">
        <f t="shared" si="2"/>
        <v>0.1971725950679888</v>
      </c>
      <c r="K11" s="35">
        <f t="shared" si="3"/>
        <v>-1.2207066265137536</v>
      </c>
      <c r="L11" s="85">
        <v>1134265</v>
      </c>
      <c r="M11" s="86">
        <v>-7443636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221851092</v>
      </c>
      <c r="D13" s="63">
        <v>250302000</v>
      </c>
      <c r="E13" s="64">
        <f t="shared" si="0"/>
        <v>28450908</v>
      </c>
      <c r="F13" s="62">
        <v>235162128</v>
      </c>
      <c r="G13" s="63">
        <v>261565560</v>
      </c>
      <c r="H13" s="64">
        <f t="shared" si="1"/>
        <v>26403432</v>
      </c>
      <c r="I13" s="64">
        <v>275951556</v>
      </c>
      <c r="J13" s="29">
        <f t="shared" si="2"/>
        <v>12.82432632785959</v>
      </c>
      <c r="K13" s="30">
        <f t="shared" si="3"/>
        <v>11.227756877587023</v>
      </c>
      <c r="L13" s="83">
        <v>-52395132</v>
      </c>
      <c r="M13" s="84">
        <v>-65059908</v>
      </c>
      <c r="N13" s="31">
        <f t="shared" si="4"/>
        <v>-54.300670527941406</v>
      </c>
      <c r="O13" s="30">
        <f t="shared" si="5"/>
        <v>-40.58326058499806</v>
      </c>
      <c r="P13" s="5"/>
      <c r="Q13" s="32"/>
    </row>
    <row r="14" spans="1:17" ht="12.75">
      <c r="A14" s="2" t="s">
        <v>16</v>
      </c>
      <c r="B14" s="28" t="s">
        <v>24</v>
      </c>
      <c r="C14" s="62">
        <v>74816016</v>
      </c>
      <c r="D14" s="63">
        <v>60000000</v>
      </c>
      <c r="E14" s="64">
        <f t="shared" si="0"/>
        <v>-14816016</v>
      </c>
      <c r="F14" s="62">
        <v>79304988</v>
      </c>
      <c r="G14" s="63">
        <v>62700000</v>
      </c>
      <c r="H14" s="64">
        <f t="shared" si="1"/>
        <v>-16604988</v>
      </c>
      <c r="I14" s="64">
        <v>66148500</v>
      </c>
      <c r="J14" s="29">
        <f t="shared" si="2"/>
        <v>-19.803267792286615</v>
      </c>
      <c r="K14" s="30">
        <f t="shared" si="3"/>
        <v>-20.93813821647637</v>
      </c>
      <c r="L14" s="83">
        <v>-52395132</v>
      </c>
      <c r="M14" s="84">
        <v>-65059908</v>
      </c>
      <c r="N14" s="31">
        <f t="shared" si="4"/>
        <v>28.277466692898113</v>
      </c>
      <c r="O14" s="30">
        <f t="shared" si="5"/>
        <v>25.522612174612973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-52395132</v>
      </c>
      <c r="M15" s="84">
        <v>-65059908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88771284</v>
      </c>
      <c r="D16" s="63">
        <v>96900000</v>
      </c>
      <c r="E16" s="64">
        <f t="shared" si="0"/>
        <v>8128716</v>
      </c>
      <c r="F16" s="62">
        <v>94097556</v>
      </c>
      <c r="G16" s="63">
        <v>101260500</v>
      </c>
      <c r="H16" s="64">
        <f t="shared" si="1"/>
        <v>7162944</v>
      </c>
      <c r="I16" s="64">
        <v>106829832</v>
      </c>
      <c r="J16" s="29">
        <f t="shared" si="2"/>
        <v>9.15692060959713</v>
      </c>
      <c r="K16" s="30">
        <f t="shared" si="3"/>
        <v>7.612252968610576</v>
      </c>
      <c r="L16" s="83">
        <v>-52395132</v>
      </c>
      <c r="M16" s="84">
        <v>-65059908</v>
      </c>
      <c r="N16" s="31">
        <f t="shared" si="4"/>
        <v>-15.514258080311736</v>
      </c>
      <c r="O16" s="30">
        <f t="shared" si="5"/>
        <v>-11.0097665677609</v>
      </c>
      <c r="P16" s="5"/>
      <c r="Q16" s="32"/>
    </row>
    <row r="17" spans="1:17" ht="12.75">
      <c r="A17" s="2" t="s">
        <v>16</v>
      </c>
      <c r="B17" s="28" t="s">
        <v>26</v>
      </c>
      <c r="C17" s="62">
        <v>301701348</v>
      </c>
      <c r="D17" s="63">
        <v>227542608</v>
      </c>
      <c r="E17" s="64">
        <f t="shared" si="0"/>
        <v>-74158740</v>
      </c>
      <c r="F17" s="62">
        <v>319803396</v>
      </c>
      <c r="G17" s="63">
        <v>237782100</v>
      </c>
      <c r="H17" s="64">
        <f t="shared" si="1"/>
        <v>-82021296</v>
      </c>
      <c r="I17" s="64">
        <v>250859988</v>
      </c>
      <c r="J17" s="41">
        <f t="shared" si="2"/>
        <v>-24.580181855866286</v>
      </c>
      <c r="K17" s="30">
        <f t="shared" si="3"/>
        <v>-25.64741244961639</v>
      </c>
      <c r="L17" s="87">
        <v>-52395132</v>
      </c>
      <c r="M17" s="84">
        <v>-65059908</v>
      </c>
      <c r="N17" s="31">
        <f t="shared" si="4"/>
        <v>141.53746191535504</v>
      </c>
      <c r="O17" s="30">
        <f t="shared" si="5"/>
        <v>126.07041497814599</v>
      </c>
      <c r="P17" s="5"/>
      <c r="Q17" s="32"/>
    </row>
    <row r="18" spans="1:17" ht="16.5">
      <c r="A18" s="2" t="s">
        <v>16</v>
      </c>
      <c r="B18" s="33" t="s">
        <v>27</v>
      </c>
      <c r="C18" s="65">
        <v>687139740</v>
      </c>
      <c r="D18" s="66">
        <v>634744608</v>
      </c>
      <c r="E18" s="67">
        <f t="shared" si="0"/>
        <v>-52395132</v>
      </c>
      <c r="F18" s="65">
        <v>728368068</v>
      </c>
      <c r="G18" s="66">
        <v>663308160</v>
      </c>
      <c r="H18" s="67">
        <f t="shared" si="1"/>
        <v>-65059908</v>
      </c>
      <c r="I18" s="67">
        <v>699789876</v>
      </c>
      <c r="J18" s="42">
        <f t="shared" si="2"/>
        <v>-7.625105775427862</v>
      </c>
      <c r="K18" s="35">
        <f t="shared" si="3"/>
        <v>-8.93228449438286</v>
      </c>
      <c r="L18" s="88">
        <v>-52395132</v>
      </c>
      <c r="M18" s="86">
        <v>-65059908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-111874704</v>
      </c>
      <c r="D19" s="72">
        <v>-58345307</v>
      </c>
      <c r="E19" s="73">
        <f t="shared" si="0"/>
        <v>53529397</v>
      </c>
      <c r="F19" s="74">
        <v>-118587156</v>
      </c>
      <c r="G19" s="75">
        <v>-60970884</v>
      </c>
      <c r="H19" s="76">
        <f t="shared" si="1"/>
        <v>57616272</v>
      </c>
      <c r="I19" s="76">
        <v>-64324080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7950000</v>
      </c>
      <c r="E22" s="64">
        <f t="shared" si="0"/>
        <v>7950000</v>
      </c>
      <c r="F22" s="62">
        <v>0</v>
      </c>
      <c r="G22" s="63">
        <v>8307756</v>
      </c>
      <c r="H22" s="64">
        <f t="shared" si="1"/>
        <v>8307756</v>
      </c>
      <c r="I22" s="64">
        <v>8764680</v>
      </c>
      <c r="J22" s="29">
        <f t="shared" si="2"/>
        <v>0</v>
      </c>
      <c r="K22" s="30">
        <f t="shared" si="3"/>
        <v>0</v>
      </c>
      <c r="L22" s="83">
        <v>8320788</v>
      </c>
      <c r="M22" s="84">
        <v>5830080</v>
      </c>
      <c r="N22" s="31">
        <f t="shared" si="4"/>
        <v>95.54383551173278</v>
      </c>
      <c r="O22" s="30">
        <f t="shared" si="5"/>
        <v>142.4981475382842</v>
      </c>
      <c r="P22" s="5"/>
      <c r="Q22" s="32"/>
    </row>
    <row r="23" spans="1:17" ht="12.75">
      <c r="A23" s="6" t="s">
        <v>16</v>
      </c>
      <c r="B23" s="28" t="s">
        <v>31</v>
      </c>
      <c r="C23" s="62">
        <v>15960000</v>
      </c>
      <c r="D23" s="63">
        <v>1764996</v>
      </c>
      <c r="E23" s="64">
        <f t="shared" si="0"/>
        <v>-14195004</v>
      </c>
      <c r="F23" s="62">
        <v>16917600</v>
      </c>
      <c r="G23" s="63">
        <v>1844436</v>
      </c>
      <c r="H23" s="64">
        <f t="shared" si="1"/>
        <v>-15073164</v>
      </c>
      <c r="I23" s="64">
        <v>1945884</v>
      </c>
      <c r="J23" s="29">
        <f t="shared" si="2"/>
        <v>-88.94112781954887</v>
      </c>
      <c r="K23" s="30">
        <f t="shared" si="3"/>
        <v>-89.09753156476096</v>
      </c>
      <c r="L23" s="83">
        <v>8320788</v>
      </c>
      <c r="M23" s="84">
        <v>5830080</v>
      </c>
      <c r="N23" s="31">
        <f t="shared" si="4"/>
        <v>-170.59687135401117</v>
      </c>
      <c r="O23" s="30">
        <f t="shared" si="5"/>
        <v>-258.5412893133542</v>
      </c>
      <c r="P23" s="5"/>
      <c r="Q23" s="32"/>
    </row>
    <row r="24" spans="1:17" ht="12.75">
      <c r="A24" s="6" t="s">
        <v>16</v>
      </c>
      <c r="B24" s="28" t="s">
        <v>32</v>
      </c>
      <c r="C24" s="62">
        <v>175051212</v>
      </c>
      <c r="D24" s="63">
        <v>189617004</v>
      </c>
      <c r="E24" s="64">
        <f t="shared" si="0"/>
        <v>14565792</v>
      </c>
      <c r="F24" s="62">
        <v>185554284</v>
      </c>
      <c r="G24" s="63">
        <v>198149772</v>
      </c>
      <c r="H24" s="64">
        <f t="shared" si="1"/>
        <v>12595488</v>
      </c>
      <c r="I24" s="64">
        <v>209048004</v>
      </c>
      <c r="J24" s="29">
        <f t="shared" si="2"/>
        <v>8.320874693515403</v>
      </c>
      <c r="K24" s="30">
        <f t="shared" si="3"/>
        <v>6.788034061234609</v>
      </c>
      <c r="L24" s="83">
        <v>8320788</v>
      </c>
      <c r="M24" s="84">
        <v>5830080</v>
      </c>
      <c r="N24" s="31">
        <f t="shared" si="4"/>
        <v>175.0530358422784</v>
      </c>
      <c r="O24" s="30">
        <f t="shared" si="5"/>
        <v>216.04314177506998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8320788</v>
      </c>
      <c r="M25" s="84">
        <v>5830080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191011212</v>
      </c>
      <c r="D26" s="66">
        <v>199332000</v>
      </c>
      <c r="E26" s="67">
        <f t="shared" si="0"/>
        <v>8320788</v>
      </c>
      <c r="F26" s="65">
        <v>202471884</v>
      </c>
      <c r="G26" s="66">
        <v>208301964</v>
      </c>
      <c r="H26" s="67">
        <f t="shared" si="1"/>
        <v>5830080</v>
      </c>
      <c r="I26" s="67">
        <v>219758568</v>
      </c>
      <c r="J26" s="42">
        <f t="shared" si="2"/>
        <v>4.356177793374768</v>
      </c>
      <c r="K26" s="35">
        <f t="shared" si="3"/>
        <v>2.879451647716184</v>
      </c>
      <c r="L26" s="88">
        <v>8320788</v>
      </c>
      <c r="M26" s="86">
        <v>5830080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136290276</v>
      </c>
      <c r="D28" s="63">
        <v>137825004</v>
      </c>
      <c r="E28" s="64">
        <f t="shared" si="0"/>
        <v>1534728</v>
      </c>
      <c r="F28" s="62">
        <v>144467700</v>
      </c>
      <c r="G28" s="63">
        <v>144027132</v>
      </c>
      <c r="H28" s="64">
        <f t="shared" si="1"/>
        <v>-440568</v>
      </c>
      <c r="I28" s="64">
        <v>151948620</v>
      </c>
      <c r="J28" s="29">
        <f t="shared" si="2"/>
        <v>1.1260730002483816</v>
      </c>
      <c r="K28" s="30">
        <f t="shared" si="3"/>
        <v>-0.3049595169023941</v>
      </c>
      <c r="L28" s="83">
        <v>13590192</v>
      </c>
      <c r="M28" s="84">
        <v>11336616</v>
      </c>
      <c r="N28" s="31">
        <f t="shared" si="4"/>
        <v>11.292908886055473</v>
      </c>
      <c r="O28" s="30">
        <f t="shared" si="5"/>
        <v>-3.8862390681663737</v>
      </c>
      <c r="P28" s="5"/>
      <c r="Q28" s="32"/>
    </row>
    <row r="29" spans="1:17" ht="12.75">
      <c r="A29" s="6" t="s">
        <v>16</v>
      </c>
      <c r="B29" s="28" t="s">
        <v>36</v>
      </c>
      <c r="C29" s="62">
        <v>15960000</v>
      </c>
      <c r="D29" s="63">
        <v>8350008</v>
      </c>
      <c r="E29" s="64">
        <f t="shared" si="0"/>
        <v>-7609992</v>
      </c>
      <c r="F29" s="62">
        <v>16917600</v>
      </c>
      <c r="G29" s="63">
        <v>8725764</v>
      </c>
      <c r="H29" s="64">
        <f t="shared" si="1"/>
        <v>-8191836</v>
      </c>
      <c r="I29" s="64">
        <v>9205668</v>
      </c>
      <c r="J29" s="29">
        <f t="shared" si="2"/>
        <v>-47.68165413533835</v>
      </c>
      <c r="K29" s="30">
        <f t="shared" si="3"/>
        <v>-48.42197474819123</v>
      </c>
      <c r="L29" s="83">
        <v>13590192</v>
      </c>
      <c r="M29" s="84">
        <v>11336616</v>
      </c>
      <c r="N29" s="31">
        <f t="shared" si="4"/>
        <v>-55.99620667610877</v>
      </c>
      <c r="O29" s="30">
        <f t="shared" si="5"/>
        <v>-72.25997599283596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13590192</v>
      </c>
      <c r="M30" s="84">
        <v>11336616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33035244</v>
      </c>
      <c r="D31" s="63">
        <v>0</v>
      </c>
      <c r="E31" s="64">
        <f t="shared" si="0"/>
        <v>-33035244</v>
      </c>
      <c r="F31" s="62">
        <v>35017356</v>
      </c>
      <c r="G31" s="63">
        <v>0</v>
      </c>
      <c r="H31" s="64">
        <f t="shared" si="1"/>
        <v>-35017356</v>
      </c>
      <c r="I31" s="64">
        <v>0</v>
      </c>
      <c r="J31" s="29">
        <f t="shared" si="2"/>
        <v>-100</v>
      </c>
      <c r="K31" s="30">
        <f t="shared" si="3"/>
        <v>-100</v>
      </c>
      <c r="L31" s="83">
        <v>13590192</v>
      </c>
      <c r="M31" s="84">
        <v>11336616</v>
      </c>
      <c r="N31" s="31">
        <f t="shared" si="4"/>
        <v>-243.08151054819533</v>
      </c>
      <c r="O31" s="30">
        <f t="shared" si="5"/>
        <v>-308.8872023185755</v>
      </c>
      <c r="P31" s="5"/>
      <c r="Q31" s="32"/>
    </row>
    <row r="32" spans="1:17" ht="12.75">
      <c r="A32" s="6" t="s">
        <v>16</v>
      </c>
      <c r="B32" s="28" t="s">
        <v>39</v>
      </c>
      <c r="C32" s="62">
        <v>5725692</v>
      </c>
      <c r="D32" s="63">
        <v>58426392</v>
      </c>
      <c r="E32" s="64">
        <f t="shared" si="0"/>
        <v>52700700</v>
      </c>
      <c r="F32" s="62">
        <v>6069228</v>
      </c>
      <c r="G32" s="63">
        <v>61055604</v>
      </c>
      <c r="H32" s="64">
        <f t="shared" si="1"/>
        <v>54986376</v>
      </c>
      <c r="I32" s="64">
        <v>64413636</v>
      </c>
      <c r="J32" s="29">
        <f t="shared" si="2"/>
        <v>920.4249896781037</v>
      </c>
      <c r="K32" s="30">
        <f t="shared" si="3"/>
        <v>905.986329727603</v>
      </c>
      <c r="L32" s="83">
        <v>13590192</v>
      </c>
      <c r="M32" s="84">
        <v>11336616</v>
      </c>
      <c r="N32" s="31">
        <f t="shared" si="4"/>
        <v>387.78480833824864</v>
      </c>
      <c r="O32" s="30">
        <f t="shared" si="5"/>
        <v>485.03341737957777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191011212</v>
      </c>
      <c r="D33" s="81">
        <v>204601404</v>
      </c>
      <c r="E33" s="82">
        <f t="shared" si="0"/>
        <v>13590192</v>
      </c>
      <c r="F33" s="80">
        <v>202471884</v>
      </c>
      <c r="G33" s="81">
        <v>213808500</v>
      </c>
      <c r="H33" s="82">
        <f t="shared" si="1"/>
        <v>11336616</v>
      </c>
      <c r="I33" s="82">
        <v>225567924</v>
      </c>
      <c r="J33" s="57">
        <f t="shared" si="2"/>
        <v>7.1148661158173265</v>
      </c>
      <c r="K33" s="58">
        <f t="shared" si="3"/>
        <v>5.599106293691622</v>
      </c>
      <c r="L33" s="95">
        <v>13590192</v>
      </c>
      <c r="M33" s="96">
        <v>11336616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169778050</v>
      </c>
      <c r="D8" s="63">
        <v>169778050</v>
      </c>
      <c r="E8" s="64">
        <f>$D8-$C8</f>
        <v>0</v>
      </c>
      <c r="F8" s="62">
        <v>172778050</v>
      </c>
      <c r="G8" s="63">
        <v>172778050</v>
      </c>
      <c r="H8" s="64">
        <f>$G8-$F8</f>
        <v>0</v>
      </c>
      <c r="I8" s="64">
        <v>181416952</v>
      </c>
      <c r="J8" s="29">
        <f>IF(($C8=0),0,(($E8/$C8)*100))</f>
        <v>0</v>
      </c>
      <c r="K8" s="30">
        <f>IF(($F8=0),0,(($H8/$F8)*100))</f>
        <v>0</v>
      </c>
      <c r="L8" s="83">
        <v>1734000</v>
      </c>
      <c r="M8" s="84">
        <v>-11319000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438582403</v>
      </c>
      <c r="D9" s="63">
        <v>438582403</v>
      </c>
      <c r="E9" s="64">
        <f>$D9-$C9</f>
        <v>0</v>
      </c>
      <c r="F9" s="62">
        <v>452582403</v>
      </c>
      <c r="G9" s="63">
        <v>452582403</v>
      </c>
      <c r="H9" s="64">
        <f>$G9-$F9</f>
        <v>0</v>
      </c>
      <c r="I9" s="64">
        <v>475211523</v>
      </c>
      <c r="J9" s="29">
        <f>IF(($C9=0),0,(($E9/$C9)*100))</f>
        <v>0</v>
      </c>
      <c r="K9" s="30">
        <f>IF(($F9=0),0,(($H9/$F9)*100))</f>
        <v>0</v>
      </c>
      <c r="L9" s="83">
        <v>1734000</v>
      </c>
      <c r="M9" s="84">
        <v>-11319000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253426105</v>
      </c>
      <c r="D10" s="63">
        <v>255160105</v>
      </c>
      <c r="E10" s="64">
        <f aca="true" t="shared" si="0" ref="E10:E33">$D10-$C10</f>
        <v>1734000</v>
      </c>
      <c r="F10" s="62">
        <v>272521228</v>
      </c>
      <c r="G10" s="63">
        <v>261202228</v>
      </c>
      <c r="H10" s="64">
        <f aca="true" t="shared" si="1" ref="H10:H33">$G10-$F10</f>
        <v>-11319000</v>
      </c>
      <c r="I10" s="64">
        <v>264640690</v>
      </c>
      <c r="J10" s="29">
        <f aca="true" t="shared" si="2" ref="J10:J33">IF(($C10=0),0,(($E10/$C10)*100))</f>
        <v>0.6842231190034664</v>
      </c>
      <c r="K10" s="30">
        <f aca="true" t="shared" si="3" ref="K10:K33">IF(($F10=0),0,(($H10/$F10)*100))</f>
        <v>-4.153437911266127</v>
      </c>
      <c r="L10" s="83">
        <v>1734000</v>
      </c>
      <c r="M10" s="84">
        <v>-11319000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861786558</v>
      </c>
      <c r="D11" s="66">
        <v>863520558</v>
      </c>
      <c r="E11" s="67">
        <f t="shared" si="0"/>
        <v>1734000</v>
      </c>
      <c r="F11" s="65">
        <v>897881681</v>
      </c>
      <c r="G11" s="66">
        <v>886562681</v>
      </c>
      <c r="H11" s="67">
        <f t="shared" si="1"/>
        <v>-11319000</v>
      </c>
      <c r="I11" s="67">
        <v>921269165</v>
      </c>
      <c r="J11" s="34">
        <f t="shared" si="2"/>
        <v>0.20120991490331416</v>
      </c>
      <c r="K11" s="35">
        <f t="shared" si="3"/>
        <v>-1.2606338050458565</v>
      </c>
      <c r="L11" s="85">
        <v>1734000</v>
      </c>
      <c r="M11" s="86">
        <v>-11319000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303846337</v>
      </c>
      <c r="D13" s="63">
        <v>303846337</v>
      </c>
      <c r="E13" s="64">
        <f t="shared" si="0"/>
        <v>0</v>
      </c>
      <c r="F13" s="62">
        <v>308846460</v>
      </c>
      <c r="G13" s="63">
        <v>308846460</v>
      </c>
      <c r="H13" s="64">
        <f t="shared" si="1"/>
        <v>0</v>
      </c>
      <c r="I13" s="64">
        <v>324259918</v>
      </c>
      <c r="J13" s="29">
        <f t="shared" si="2"/>
        <v>0</v>
      </c>
      <c r="K13" s="30">
        <f t="shared" si="3"/>
        <v>0</v>
      </c>
      <c r="L13" s="83">
        <v>-22527220</v>
      </c>
      <c r="M13" s="84">
        <v>-44459820</v>
      </c>
      <c r="N13" s="31">
        <f t="shared" si="4"/>
        <v>0</v>
      </c>
      <c r="O13" s="30">
        <f t="shared" si="5"/>
        <v>0</v>
      </c>
      <c r="P13" s="5"/>
      <c r="Q13" s="32"/>
    </row>
    <row r="14" spans="1:17" ht="12.75">
      <c r="A14" s="2" t="s">
        <v>16</v>
      </c>
      <c r="B14" s="28" t="s">
        <v>24</v>
      </c>
      <c r="C14" s="62">
        <v>104887110</v>
      </c>
      <c r="D14" s="63">
        <v>104887110</v>
      </c>
      <c r="E14" s="64">
        <f t="shared" si="0"/>
        <v>0</v>
      </c>
      <c r="F14" s="62">
        <v>108887110</v>
      </c>
      <c r="G14" s="63">
        <v>108887110</v>
      </c>
      <c r="H14" s="64">
        <f t="shared" si="1"/>
        <v>0</v>
      </c>
      <c r="I14" s="64">
        <v>114331466</v>
      </c>
      <c r="J14" s="29">
        <f t="shared" si="2"/>
        <v>0</v>
      </c>
      <c r="K14" s="30">
        <f t="shared" si="3"/>
        <v>0</v>
      </c>
      <c r="L14" s="83">
        <v>-22527220</v>
      </c>
      <c r="M14" s="84">
        <v>-44459820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-22527220</v>
      </c>
      <c r="M15" s="84">
        <v>-44459820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190908500</v>
      </c>
      <c r="D16" s="63">
        <v>180908500</v>
      </c>
      <c r="E16" s="64">
        <f t="shared" si="0"/>
        <v>-10000000</v>
      </c>
      <c r="F16" s="62">
        <v>190908500</v>
      </c>
      <c r="G16" s="63">
        <v>185908500</v>
      </c>
      <c r="H16" s="64">
        <f t="shared" si="1"/>
        <v>-5000000</v>
      </c>
      <c r="I16" s="64">
        <v>195203925</v>
      </c>
      <c r="J16" s="29">
        <f t="shared" si="2"/>
        <v>-5.238111451297349</v>
      </c>
      <c r="K16" s="30">
        <f t="shared" si="3"/>
        <v>-2.6190557256486744</v>
      </c>
      <c r="L16" s="83">
        <v>-22527220</v>
      </c>
      <c r="M16" s="84">
        <v>-44459820</v>
      </c>
      <c r="N16" s="31">
        <f t="shared" si="4"/>
        <v>44.39074151182436</v>
      </c>
      <c r="O16" s="30">
        <f t="shared" si="5"/>
        <v>11.246109408450147</v>
      </c>
      <c r="P16" s="5"/>
      <c r="Q16" s="32"/>
    </row>
    <row r="17" spans="1:17" ht="12.75">
      <c r="A17" s="2" t="s">
        <v>16</v>
      </c>
      <c r="B17" s="28" t="s">
        <v>26</v>
      </c>
      <c r="C17" s="62">
        <v>242441832</v>
      </c>
      <c r="D17" s="63">
        <v>229914612</v>
      </c>
      <c r="E17" s="64">
        <f t="shared" si="0"/>
        <v>-12527220</v>
      </c>
      <c r="F17" s="62">
        <v>256608832</v>
      </c>
      <c r="G17" s="63">
        <v>217149012</v>
      </c>
      <c r="H17" s="64">
        <f t="shared" si="1"/>
        <v>-39459820</v>
      </c>
      <c r="I17" s="64">
        <v>227797858</v>
      </c>
      <c r="J17" s="41">
        <f t="shared" si="2"/>
        <v>-5.1671033404829245</v>
      </c>
      <c r="K17" s="30">
        <f t="shared" si="3"/>
        <v>-15.377420836395842</v>
      </c>
      <c r="L17" s="87">
        <v>-22527220</v>
      </c>
      <c r="M17" s="84">
        <v>-44459820</v>
      </c>
      <c r="N17" s="31">
        <f t="shared" si="4"/>
        <v>55.60925848817564</v>
      </c>
      <c r="O17" s="30">
        <f t="shared" si="5"/>
        <v>88.75389059154986</v>
      </c>
      <c r="P17" s="5"/>
      <c r="Q17" s="32"/>
    </row>
    <row r="18" spans="1:17" ht="16.5">
      <c r="A18" s="2" t="s">
        <v>16</v>
      </c>
      <c r="B18" s="33" t="s">
        <v>27</v>
      </c>
      <c r="C18" s="65">
        <v>842083779</v>
      </c>
      <c r="D18" s="66">
        <v>819556559</v>
      </c>
      <c r="E18" s="67">
        <f t="shared" si="0"/>
        <v>-22527220</v>
      </c>
      <c r="F18" s="65">
        <v>865250902</v>
      </c>
      <c r="G18" s="66">
        <v>820791082</v>
      </c>
      <c r="H18" s="67">
        <f t="shared" si="1"/>
        <v>-44459820</v>
      </c>
      <c r="I18" s="67">
        <v>861593167</v>
      </c>
      <c r="J18" s="42">
        <f t="shared" si="2"/>
        <v>-2.6751756252509407</v>
      </c>
      <c r="K18" s="35">
        <f t="shared" si="3"/>
        <v>-5.138373146706064</v>
      </c>
      <c r="L18" s="88">
        <v>-22527220</v>
      </c>
      <c r="M18" s="86">
        <v>-44459820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19702779</v>
      </c>
      <c r="D19" s="72">
        <v>43963999</v>
      </c>
      <c r="E19" s="73">
        <f t="shared" si="0"/>
        <v>24261220</v>
      </c>
      <c r="F19" s="74">
        <v>32630779</v>
      </c>
      <c r="G19" s="75">
        <v>65771599</v>
      </c>
      <c r="H19" s="76">
        <f t="shared" si="1"/>
        <v>33140820</v>
      </c>
      <c r="I19" s="76">
        <v>59675998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37397000</v>
      </c>
      <c r="M22" s="84">
        <v>-901000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19578779</v>
      </c>
      <c r="D23" s="63">
        <v>20078779</v>
      </c>
      <c r="E23" s="64">
        <f t="shared" si="0"/>
        <v>500000</v>
      </c>
      <c r="F23" s="62">
        <v>19578779</v>
      </c>
      <c r="G23" s="63">
        <v>20078779</v>
      </c>
      <c r="H23" s="64">
        <f t="shared" si="1"/>
        <v>500000</v>
      </c>
      <c r="I23" s="64">
        <v>14682718</v>
      </c>
      <c r="J23" s="29">
        <f t="shared" si="2"/>
        <v>2.5537854020416697</v>
      </c>
      <c r="K23" s="30">
        <f t="shared" si="3"/>
        <v>2.5537854020416697</v>
      </c>
      <c r="L23" s="83">
        <v>37397000</v>
      </c>
      <c r="M23" s="84">
        <v>-901000</v>
      </c>
      <c r="N23" s="31">
        <f t="shared" si="4"/>
        <v>1.33700564216381</v>
      </c>
      <c r="O23" s="30">
        <f t="shared" si="5"/>
        <v>-55.49389567147613</v>
      </c>
      <c r="P23" s="5"/>
      <c r="Q23" s="32"/>
    </row>
    <row r="24" spans="1:17" ht="12.75">
      <c r="A24" s="6" t="s">
        <v>16</v>
      </c>
      <c r="B24" s="28" t="s">
        <v>32</v>
      </c>
      <c r="C24" s="62">
        <v>65385000</v>
      </c>
      <c r="D24" s="63">
        <v>102282000</v>
      </c>
      <c r="E24" s="64">
        <f t="shared" si="0"/>
        <v>36897000</v>
      </c>
      <c r="F24" s="62">
        <v>70596000</v>
      </c>
      <c r="G24" s="63">
        <v>69195000</v>
      </c>
      <c r="H24" s="64">
        <f t="shared" si="1"/>
        <v>-1401000</v>
      </c>
      <c r="I24" s="64">
        <v>72710000</v>
      </c>
      <c r="J24" s="29">
        <f t="shared" si="2"/>
        <v>56.43037393897683</v>
      </c>
      <c r="K24" s="30">
        <f t="shared" si="3"/>
        <v>-1.9845317015128336</v>
      </c>
      <c r="L24" s="83">
        <v>37397000</v>
      </c>
      <c r="M24" s="84">
        <v>-901000</v>
      </c>
      <c r="N24" s="31">
        <f t="shared" si="4"/>
        <v>98.66299435783618</v>
      </c>
      <c r="O24" s="30">
        <f t="shared" si="5"/>
        <v>155.49389567147614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37397000</v>
      </c>
      <c r="M25" s="84">
        <v>-901000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84963779</v>
      </c>
      <c r="D26" s="66">
        <v>122360779</v>
      </c>
      <c r="E26" s="67">
        <f t="shared" si="0"/>
        <v>37397000</v>
      </c>
      <c r="F26" s="65">
        <v>90174779</v>
      </c>
      <c r="G26" s="66">
        <v>89273779</v>
      </c>
      <c r="H26" s="67">
        <f t="shared" si="1"/>
        <v>-901000</v>
      </c>
      <c r="I26" s="67">
        <v>87392718</v>
      </c>
      <c r="J26" s="42">
        <f t="shared" si="2"/>
        <v>44.01522677092788</v>
      </c>
      <c r="K26" s="35">
        <f t="shared" si="3"/>
        <v>-0.9991707326502014</v>
      </c>
      <c r="L26" s="88">
        <v>37397000</v>
      </c>
      <c r="M26" s="86">
        <v>-901000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16000000</v>
      </c>
      <c r="D28" s="63">
        <v>65752989</v>
      </c>
      <c r="E28" s="64">
        <f t="shared" si="0"/>
        <v>49752989</v>
      </c>
      <c r="F28" s="62">
        <v>16768000</v>
      </c>
      <c r="G28" s="63">
        <v>20368000</v>
      </c>
      <c r="H28" s="64">
        <f t="shared" si="1"/>
        <v>3600000</v>
      </c>
      <c r="I28" s="64">
        <v>22222000</v>
      </c>
      <c r="J28" s="29">
        <f t="shared" si="2"/>
        <v>310.95618125</v>
      </c>
      <c r="K28" s="30">
        <f t="shared" si="3"/>
        <v>21.469465648854964</v>
      </c>
      <c r="L28" s="83">
        <v>37397000</v>
      </c>
      <c r="M28" s="84">
        <v>-901000</v>
      </c>
      <c r="N28" s="31">
        <f t="shared" si="4"/>
        <v>133.04005401502795</v>
      </c>
      <c r="O28" s="30">
        <f t="shared" si="5"/>
        <v>-399.5560488346282</v>
      </c>
      <c r="P28" s="5"/>
      <c r="Q28" s="32"/>
    </row>
    <row r="29" spans="1:17" ht="12.75">
      <c r="A29" s="6" t="s">
        <v>16</v>
      </c>
      <c r="B29" s="28" t="s">
        <v>36</v>
      </c>
      <c r="C29" s="62">
        <v>7848000</v>
      </c>
      <c r="D29" s="63">
        <v>11570000</v>
      </c>
      <c r="E29" s="64">
        <f t="shared" si="0"/>
        <v>3722000</v>
      </c>
      <c r="F29" s="62">
        <v>10000000</v>
      </c>
      <c r="G29" s="63">
        <v>15000000</v>
      </c>
      <c r="H29" s="64">
        <f t="shared" si="1"/>
        <v>5000000</v>
      </c>
      <c r="I29" s="64">
        <v>15300000</v>
      </c>
      <c r="J29" s="29">
        <f t="shared" si="2"/>
        <v>47.426095820591236</v>
      </c>
      <c r="K29" s="30">
        <f t="shared" si="3"/>
        <v>50</v>
      </c>
      <c r="L29" s="83">
        <v>37397000</v>
      </c>
      <c r="M29" s="84">
        <v>-901000</v>
      </c>
      <c r="N29" s="31">
        <f t="shared" si="4"/>
        <v>9.952670000267402</v>
      </c>
      <c r="O29" s="30">
        <f t="shared" si="5"/>
        <v>-554.9389567147614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37397000</v>
      </c>
      <c r="M30" s="84">
        <v>-901000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41537000</v>
      </c>
      <c r="D31" s="63">
        <v>22488915</v>
      </c>
      <c r="E31" s="64">
        <f t="shared" si="0"/>
        <v>-19048085</v>
      </c>
      <c r="F31" s="62">
        <v>43828000</v>
      </c>
      <c r="G31" s="63">
        <v>43827000</v>
      </c>
      <c r="H31" s="64">
        <f t="shared" si="1"/>
        <v>-1000</v>
      </c>
      <c r="I31" s="64">
        <v>45688000</v>
      </c>
      <c r="J31" s="29">
        <f t="shared" si="2"/>
        <v>-45.85811445217517</v>
      </c>
      <c r="K31" s="30">
        <f t="shared" si="3"/>
        <v>-0.0022816464360682666</v>
      </c>
      <c r="L31" s="83">
        <v>37397000</v>
      </c>
      <c r="M31" s="84">
        <v>-901000</v>
      </c>
      <c r="N31" s="31">
        <f t="shared" si="4"/>
        <v>-50.93479423483167</v>
      </c>
      <c r="O31" s="30">
        <f t="shared" si="5"/>
        <v>0.11098779134295228</v>
      </c>
      <c r="P31" s="5"/>
      <c r="Q31" s="32"/>
    </row>
    <row r="32" spans="1:17" ht="12.75">
      <c r="A32" s="6" t="s">
        <v>16</v>
      </c>
      <c r="B32" s="28" t="s">
        <v>39</v>
      </c>
      <c r="C32" s="62">
        <v>19578779</v>
      </c>
      <c r="D32" s="63">
        <v>22548875</v>
      </c>
      <c r="E32" s="64">
        <f t="shared" si="0"/>
        <v>2970096</v>
      </c>
      <c r="F32" s="62">
        <v>19578779</v>
      </c>
      <c r="G32" s="63">
        <v>10078779</v>
      </c>
      <c r="H32" s="64">
        <f t="shared" si="1"/>
        <v>-9500000</v>
      </c>
      <c r="I32" s="64">
        <v>4182718</v>
      </c>
      <c r="J32" s="29">
        <f t="shared" si="2"/>
        <v>15.169975614924711</v>
      </c>
      <c r="K32" s="30">
        <f t="shared" si="3"/>
        <v>-48.52192263879173</v>
      </c>
      <c r="L32" s="83">
        <v>37397000</v>
      </c>
      <c r="M32" s="84">
        <v>-901000</v>
      </c>
      <c r="N32" s="31">
        <f t="shared" si="4"/>
        <v>7.942070219536326</v>
      </c>
      <c r="O32" s="30">
        <f t="shared" si="5"/>
        <v>1054.3840177580466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84963779</v>
      </c>
      <c r="D33" s="81">
        <v>122360779</v>
      </c>
      <c r="E33" s="82">
        <f t="shared" si="0"/>
        <v>37397000</v>
      </c>
      <c r="F33" s="80">
        <v>90174779</v>
      </c>
      <c r="G33" s="81">
        <v>89273779</v>
      </c>
      <c r="H33" s="82">
        <f t="shared" si="1"/>
        <v>-901000</v>
      </c>
      <c r="I33" s="82">
        <v>87392718</v>
      </c>
      <c r="J33" s="57">
        <f t="shared" si="2"/>
        <v>44.01522677092788</v>
      </c>
      <c r="K33" s="58">
        <f t="shared" si="3"/>
        <v>-0.9991707326502014</v>
      </c>
      <c r="L33" s="95">
        <v>37397000</v>
      </c>
      <c r="M33" s="96">
        <v>-901000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16698552</v>
      </c>
      <c r="D8" s="63">
        <v>13041000</v>
      </c>
      <c r="E8" s="64">
        <f>$D8-$C8</f>
        <v>-3657552</v>
      </c>
      <c r="F8" s="62">
        <v>17566884</v>
      </c>
      <c r="G8" s="63">
        <v>13693050</v>
      </c>
      <c r="H8" s="64">
        <f>$G8-$F8</f>
        <v>-3873834</v>
      </c>
      <c r="I8" s="64">
        <v>14377703</v>
      </c>
      <c r="J8" s="29">
        <f>IF(($C8=0),0,(($E8/$C8)*100))</f>
        <v>-21.903408151796636</v>
      </c>
      <c r="K8" s="30">
        <f>IF(($F8=0),0,(($H8/$F8)*100))</f>
        <v>-22.051913133826123</v>
      </c>
      <c r="L8" s="83">
        <v>6712104</v>
      </c>
      <c r="M8" s="84">
        <v>9997485</v>
      </c>
      <c r="N8" s="31">
        <f>IF(($L8=0),0,(($E8/$L8)*100))</f>
        <v>-54.49188510785887</v>
      </c>
      <c r="O8" s="30">
        <f>IF(($M8=0),0,(($H8/$M8)*100))</f>
        <v>-38.74808514341357</v>
      </c>
      <c r="P8" s="5"/>
      <c r="Q8" s="32"/>
    </row>
    <row r="9" spans="1:17" ht="12.75">
      <c r="A9" s="2" t="s">
        <v>16</v>
      </c>
      <c r="B9" s="28" t="s">
        <v>19</v>
      </c>
      <c r="C9" s="62">
        <v>167546400</v>
      </c>
      <c r="D9" s="63">
        <v>181244316</v>
      </c>
      <c r="E9" s="64">
        <f>$D9-$C9</f>
        <v>13697916</v>
      </c>
      <c r="F9" s="62">
        <v>176258808</v>
      </c>
      <c r="G9" s="63">
        <v>193179939</v>
      </c>
      <c r="H9" s="64">
        <f>$G9-$F9</f>
        <v>16921131</v>
      </c>
      <c r="I9" s="64">
        <v>205968063</v>
      </c>
      <c r="J9" s="29">
        <f>IF(($C9=0),0,(($E9/$C9)*100))</f>
        <v>8.175595536520033</v>
      </c>
      <c r="K9" s="30">
        <f>IF(($F9=0),0,(($H9/$F9)*100))</f>
        <v>9.60016193914122</v>
      </c>
      <c r="L9" s="83">
        <v>6712104</v>
      </c>
      <c r="M9" s="84">
        <v>9997485</v>
      </c>
      <c r="N9" s="31">
        <f>IF(($L9=0),0,(($E9/$L9)*100))</f>
        <v>204.07782716120013</v>
      </c>
      <c r="O9" s="30">
        <f>IF(($M9=0),0,(($H9/$M9)*100))</f>
        <v>169.25387735015357</v>
      </c>
      <c r="P9" s="5"/>
      <c r="Q9" s="32"/>
    </row>
    <row r="10" spans="1:17" ht="12.75">
      <c r="A10" s="2" t="s">
        <v>16</v>
      </c>
      <c r="B10" s="28" t="s">
        <v>20</v>
      </c>
      <c r="C10" s="62">
        <v>195831672</v>
      </c>
      <c r="D10" s="63">
        <v>192503412</v>
      </c>
      <c r="E10" s="64">
        <f aca="true" t="shared" si="0" ref="E10:E33">$D10-$C10</f>
        <v>-3328260</v>
      </c>
      <c r="F10" s="62">
        <v>205132620</v>
      </c>
      <c r="G10" s="63">
        <v>202082808</v>
      </c>
      <c r="H10" s="64">
        <f aca="true" t="shared" si="1" ref="H10:H33">$G10-$F10</f>
        <v>-3049812</v>
      </c>
      <c r="I10" s="64">
        <v>205730403</v>
      </c>
      <c r="J10" s="29">
        <f aca="true" t="shared" si="2" ref="J10:J33">IF(($C10=0),0,(($E10/$C10)*100))</f>
        <v>-1.6995514392585076</v>
      </c>
      <c r="K10" s="30">
        <f aca="true" t="shared" si="3" ref="K10:K33">IF(($F10=0),0,(($H10/$F10)*100))</f>
        <v>-1.4867513513940396</v>
      </c>
      <c r="L10" s="83">
        <v>6712104</v>
      </c>
      <c r="M10" s="84">
        <v>9997485</v>
      </c>
      <c r="N10" s="31">
        <f aca="true" t="shared" si="4" ref="N10:N33">IF(($L10=0),0,(($E10/$L10)*100))</f>
        <v>-49.58594205334125</v>
      </c>
      <c r="O10" s="30">
        <f aca="true" t="shared" si="5" ref="O10:O33">IF(($M10=0),0,(($H10/$M10)*100))</f>
        <v>-30.505792206739997</v>
      </c>
      <c r="P10" s="5"/>
      <c r="Q10" s="32"/>
    </row>
    <row r="11" spans="1:17" ht="16.5">
      <c r="A11" s="6" t="s">
        <v>16</v>
      </c>
      <c r="B11" s="33" t="s">
        <v>21</v>
      </c>
      <c r="C11" s="65">
        <v>380076624</v>
      </c>
      <c r="D11" s="66">
        <v>386788728</v>
      </c>
      <c r="E11" s="67">
        <f t="shared" si="0"/>
        <v>6712104</v>
      </c>
      <c r="F11" s="65">
        <v>398958312</v>
      </c>
      <c r="G11" s="66">
        <v>408955797</v>
      </c>
      <c r="H11" s="67">
        <f t="shared" si="1"/>
        <v>9997485</v>
      </c>
      <c r="I11" s="67">
        <v>426076169</v>
      </c>
      <c r="J11" s="34">
        <f t="shared" si="2"/>
        <v>1.7659870605459809</v>
      </c>
      <c r="K11" s="35">
        <f t="shared" si="3"/>
        <v>2.505897157495493</v>
      </c>
      <c r="L11" s="85">
        <v>6712104</v>
      </c>
      <c r="M11" s="86">
        <v>9997485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140548284</v>
      </c>
      <c r="D13" s="63">
        <v>138128772</v>
      </c>
      <c r="E13" s="64">
        <f t="shared" si="0"/>
        <v>-2419512</v>
      </c>
      <c r="F13" s="62">
        <v>148278396</v>
      </c>
      <c r="G13" s="63">
        <v>143792017</v>
      </c>
      <c r="H13" s="64">
        <f t="shared" si="1"/>
        <v>-4486379</v>
      </c>
      <c r="I13" s="64">
        <v>149687479</v>
      </c>
      <c r="J13" s="29">
        <f t="shared" si="2"/>
        <v>-1.721480996523586</v>
      </c>
      <c r="K13" s="30">
        <f t="shared" si="3"/>
        <v>-3.0256457589411747</v>
      </c>
      <c r="L13" s="83">
        <v>-8536008</v>
      </c>
      <c r="M13" s="84">
        <v>-16320242</v>
      </c>
      <c r="N13" s="31">
        <f t="shared" si="4"/>
        <v>28.344771935546454</v>
      </c>
      <c r="O13" s="30">
        <f t="shared" si="5"/>
        <v>27.489659773427377</v>
      </c>
      <c r="P13" s="5"/>
      <c r="Q13" s="32"/>
    </row>
    <row r="14" spans="1:17" ht="12.75">
      <c r="A14" s="2" t="s">
        <v>16</v>
      </c>
      <c r="B14" s="28" t="s">
        <v>24</v>
      </c>
      <c r="C14" s="62">
        <v>56280000</v>
      </c>
      <c r="D14" s="63">
        <v>54672000</v>
      </c>
      <c r="E14" s="64">
        <f t="shared" si="0"/>
        <v>-1608000</v>
      </c>
      <c r="F14" s="62">
        <v>59206560</v>
      </c>
      <c r="G14" s="63">
        <v>55765444</v>
      </c>
      <c r="H14" s="64">
        <f t="shared" si="1"/>
        <v>-3441116</v>
      </c>
      <c r="I14" s="64">
        <v>56880753</v>
      </c>
      <c r="J14" s="29">
        <f t="shared" si="2"/>
        <v>-2.857142857142857</v>
      </c>
      <c r="K14" s="30">
        <f t="shared" si="3"/>
        <v>-5.812051907761572</v>
      </c>
      <c r="L14" s="83">
        <v>-8536008</v>
      </c>
      <c r="M14" s="84">
        <v>-16320242</v>
      </c>
      <c r="N14" s="31">
        <f t="shared" si="4"/>
        <v>18.837845512797085</v>
      </c>
      <c r="O14" s="30">
        <f t="shared" si="5"/>
        <v>21.084956951005996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-8536008</v>
      </c>
      <c r="M15" s="84">
        <v>-16320242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61950000</v>
      </c>
      <c r="D16" s="63">
        <v>68440008</v>
      </c>
      <c r="E16" s="64">
        <f t="shared" si="0"/>
        <v>6490008</v>
      </c>
      <c r="F16" s="62">
        <v>65171400</v>
      </c>
      <c r="G16" s="63">
        <v>74531167</v>
      </c>
      <c r="H16" s="64">
        <f t="shared" si="1"/>
        <v>9359767</v>
      </c>
      <c r="I16" s="64">
        <v>81164439</v>
      </c>
      <c r="J16" s="29">
        <f t="shared" si="2"/>
        <v>10.47620338983051</v>
      </c>
      <c r="K16" s="30">
        <f t="shared" si="3"/>
        <v>14.361770653998532</v>
      </c>
      <c r="L16" s="83">
        <v>-8536008</v>
      </c>
      <c r="M16" s="84">
        <v>-16320242</v>
      </c>
      <c r="N16" s="31">
        <f t="shared" si="4"/>
        <v>-76.03095029901566</v>
      </c>
      <c r="O16" s="30">
        <f t="shared" si="5"/>
        <v>-57.3506630600208</v>
      </c>
      <c r="P16" s="5"/>
      <c r="Q16" s="32"/>
    </row>
    <row r="17" spans="1:17" ht="12.75">
      <c r="A17" s="2" t="s">
        <v>16</v>
      </c>
      <c r="B17" s="28" t="s">
        <v>26</v>
      </c>
      <c r="C17" s="62">
        <v>166000608</v>
      </c>
      <c r="D17" s="63">
        <v>155002104</v>
      </c>
      <c r="E17" s="64">
        <f t="shared" si="0"/>
        <v>-10998504</v>
      </c>
      <c r="F17" s="62">
        <v>174655044</v>
      </c>
      <c r="G17" s="63">
        <v>156902530</v>
      </c>
      <c r="H17" s="64">
        <f t="shared" si="1"/>
        <v>-17752514</v>
      </c>
      <c r="I17" s="64">
        <v>155973547</v>
      </c>
      <c r="J17" s="41">
        <f t="shared" si="2"/>
        <v>-6.625580552090509</v>
      </c>
      <c r="K17" s="30">
        <f t="shared" si="3"/>
        <v>-10.164329408087406</v>
      </c>
      <c r="L17" s="87">
        <v>-8536008</v>
      </c>
      <c r="M17" s="84">
        <v>-16320242</v>
      </c>
      <c r="N17" s="31">
        <f t="shared" si="4"/>
        <v>128.8483328506721</v>
      </c>
      <c r="O17" s="30">
        <f t="shared" si="5"/>
        <v>108.77604633558742</v>
      </c>
      <c r="P17" s="5"/>
      <c r="Q17" s="32"/>
    </row>
    <row r="18" spans="1:17" ht="16.5">
      <c r="A18" s="2" t="s">
        <v>16</v>
      </c>
      <c r="B18" s="33" t="s">
        <v>27</v>
      </c>
      <c r="C18" s="65">
        <v>424778892</v>
      </c>
      <c r="D18" s="66">
        <v>416242884</v>
      </c>
      <c r="E18" s="67">
        <f t="shared" si="0"/>
        <v>-8536008</v>
      </c>
      <c r="F18" s="65">
        <v>447311400</v>
      </c>
      <c r="G18" s="66">
        <v>430991158</v>
      </c>
      <c r="H18" s="67">
        <f t="shared" si="1"/>
        <v>-16320242</v>
      </c>
      <c r="I18" s="67">
        <v>443706218</v>
      </c>
      <c r="J18" s="42">
        <f t="shared" si="2"/>
        <v>-2.009517930566098</v>
      </c>
      <c r="K18" s="35">
        <f t="shared" si="3"/>
        <v>-3.648519130073591</v>
      </c>
      <c r="L18" s="88">
        <v>-8536008</v>
      </c>
      <c r="M18" s="86">
        <v>-16320242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-44702268</v>
      </c>
      <c r="D19" s="72">
        <v>-29454156</v>
      </c>
      <c r="E19" s="73">
        <f t="shared" si="0"/>
        <v>15248112</v>
      </c>
      <c r="F19" s="74">
        <v>-48353088</v>
      </c>
      <c r="G19" s="75">
        <v>-22035361</v>
      </c>
      <c r="H19" s="76">
        <f t="shared" si="1"/>
        <v>26317727</v>
      </c>
      <c r="I19" s="76">
        <v>-17630049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-5514540</v>
      </c>
      <c r="M22" s="84">
        <v>55032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-5514540</v>
      </c>
      <c r="M23" s="84">
        <v>55032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57135516</v>
      </c>
      <c r="D24" s="63">
        <v>51620976</v>
      </c>
      <c r="E24" s="64">
        <f t="shared" si="0"/>
        <v>-5514540</v>
      </c>
      <c r="F24" s="62">
        <v>54652968</v>
      </c>
      <c r="G24" s="63">
        <v>54708000</v>
      </c>
      <c r="H24" s="64">
        <f t="shared" si="1"/>
        <v>55032</v>
      </c>
      <c r="I24" s="64">
        <v>52323000</v>
      </c>
      <c r="J24" s="29">
        <f t="shared" si="2"/>
        <v>-9.651684951965779</v>
      </c>
      <c r="K24" s="30">
        <f t="shared" si="3"/>
        <v>0.10069352500672975</v>
      </c>
      <c r="L24" s="83">
        <v>-5514540</v>
      </c>
      <c r="M24" s="84">
        <v>55032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-5514540</v>
      </c>
      <c r="M25" s="84">
        <v>55032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57135516</v>
      </c>
      <c r="D26" s="66">
        <v>51620976</v>
      </c>
      <c r="E26" s="67">
        <f t="shared" si="0"/>
        <v>-5514540</v>
      </c>
      <c r="F26" s="65">
        <v>54652968</v>
      </c>
      <c r="G26" s="66">
        <v>54708000</v>
      </c>
      <c r="H26" s="67">
        <f t="shared" si="1"/>
        <v>55032</v>
      </c>
      <c r="I26" s="67">
        <v>52323000</v>
      </c>
      <c r="J26" s="42">
        <f t="shared" si="2"/>
        <v>-9.651684951965779</v>
      </c>
      <c r="K26" s="35">
        <f t="shared" si="3"/>
        <v>0.10069352500672975</v>
      </c>
      <c r="L26" s="88">
        <v>-5514540</v>
      </c>
      <c r="M26" s="86">
        <v>55032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7958280</v>
      </c>
      <c r="D28" s="63">
        <v>12255336</v>
      </c>
      <c r="E28" s="64">
        <f t="shared" si="0"/>
        <v>4297056</v>
      </c>
      <c r="F28" s="62">
        <v>8372100</v>
      </c>
      <c r="G28" s="63">
        <v>5761476</v>
      </c>
      <c r="H28" s="64">
        <f t="shared" si="1"/>
        <v>-2610624</v>
      </c>
      <c r="I28" s="64">
        <v>5989044</v>
      </c>
      <c r="J28" s="29">
        <f t="shared" si="2"/>
        <v>53.994782792261645</v>
      </c>
      <c r="K28" s="30">
        <f t="shared" si="3"/>
        <v>-31.18242734797721</v>
      </c>
      <c r="L28" s="83">
        <v>-5514540</v>
      </c>
      <c r="M28" s="84">
        <v>55032</v>
      </c>
      <c r="N28" s="31">
        <f t="shared" si="4"/>
        <v>-77.92229270256449</v>
      </c>
      <c r="O28" s="30">
        <f t="shared" si="5"/>
        <v>-4743.82904491932</v>
      </c>
      <c r="P28" s="5"/>
      <c r="Q28" s="32"/>
    </row>
    <row r="29" spans="1:17" ht="12.75">
      <c r="A29" s="6" t="s">
        <v>16</v>
      </c>
      <c r="B29" s="28" t="s">
        <v>36</v>
      </c>
      <c r="C29" s="62">
        <v>5184000</v>
      </c>
      <c r="D29" s="63">
        <v>0</v>
      </c>
      <c r="E29" s="64">
        <f t="shared" si="0"/>
        <v>-5184000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-100</v>
      </c>
      <c r="K29" s="30">
        <f t="shared" si="3"/>
        <v>0</v>
      </c>
      <c r="L29" s="83">
        <v>-5514540</v>
      </c>
      <c r="M29" s="84">
        <v>55032</v>
      </c>
      <c r="N29" s="31">
        <f t="shared" si="4"/>
        <v>94.00602770131326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-5514540</v>
      </c>
      <c r="M30" s="84">
        <v>55032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6149268</v>
      </c>
      <c r="D31" s="63">
        <v>0</v>
      </c>
      <c r="E31" s="64">
        <f t="shared" si="0"/>
        <v>-6149268</v>
      </c>
      <c r="F31" s="62">
        <v>6469032</v>
      </c>
      <c r="G31" s="63">
        <v>20346528</v>
      </c>
      <c r="H31" s="64">
        <f t="shared" si="1"/>
        <v>13877496</v>
      </c>
      <c r="I31" s="64">
        <v>21150156</v>
      </c>
      <c r="J31" s="29">
        <f t="shared" si="2"/>
        <v>-100</v>
      </c>
      <c r="K31" s="30">
        <f t="shared" si="3"/>
        <v>214.52198721539793</v>
      </c>
      <c r="L31" s="83">
        <v>-5514540</v>
      </c>
      <c r="M31" s="84">
        <v>55032</v>
      </c>
      <c r="N31" s="31">
        <f t="shared" si="4"/>
        <v>111.51008062322514</v>
      </c>
      <c r="O31" s="30">
        <f t="shared" si="5"/>
        <v>25217.139119058003</v>
      </c>
      <c r="P31" s="5"/>
      <c r="Q31" s="32"/>
    </row>
    <row r="32" spans="1:17" ht="12.75">
      <c r="A32" s="6" t="s">
        <v>16</v>
      </c>
      <c r="B32" s="28" t="s">
        <v>39</v>
      </c>
      <c r="C32" s="62">
        <v>37843968</v>
      </c>
      <c r="D32" s="63">
        <v>39365640</v>
      </c>
      <c r="E32" s="64">
        <f t="shared" si="0"/>
        <v>1521672</v>
      </c>
      <c r="F32" s="62">
        <v>39811836</v>
      </c>
      <c r="G32" s="63">
        <v>28599996</v>
      </c>
      <c r="H32" s="64">
        <f t="shared" si="1"/>
        <v>-11211840</v>
      </c>
      <c r="I32" s="64">
        <v>25183800</v>
      </c>
      <c r="J32" s="29">
        <f t="shared" si="2"/>
        <v>4.0209102808669535</v>
      </c>
      <c r="K32" s="30">
        <f t="shared" si="3"/>
        <v>-28.162077227485817</v>
      </c>
      <c r="L32" s="83">
        <v>-5514540</v>
      </c>
      <c r="M32" s="84">
        <v>55032</v>
      </c>
      <c r="N32" s="31">
        <f t="shared" si="4"/>
        <v>-27.59381562197391</v>
      </c>
      <c r="O32" s="30">
        <f t="shared" si="5"/>
        <v>-20373.310074138684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57135516</v>
      </c>
      <c r="D33" s="81">
        <v>51620976</v>
      </c>
      <c r="E33" s="82">
        <f t="shared" si="0"/>
        <v>-5514540</v>
      </c>
      <c r="F33" s="80">
        <v>54652968</v>
      </c>
      <c r="G33" s="81">
        <v>54708000</v>
      </c>
      <c r="H33" s="82">
        <f t="shared" si="1"/>
        <v>55032</v>
      </c>
      <c r="I33" s="82">
        <v>52323000</v>
      </c>
      <c r="J33" s="57">
        <f t="shared" si="2"/>
        <v>-9.651684951965779</v>
      </c>
      <c r="K33" s="58">
        <f t="shared" si="3"/>
        <v>0.10069352500672975</v>
      </c>
      <c r="L33" s="95">
        <v>-5514540</v>
      </c>
      <c r="M33" s="96">
        <v>55032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200418491</v>
      </c>
      <c r="D8" s="63">
        <v>185701072</v>
      </c>
      <c r="E8" s="64">
        <f>$D8-$C8</f>
        <v>-14717419</v>
      </c>
      <c r="F8" s="62">
        <v>212443600</v>
      </c>
      <c r="G8" s="63">
        <v>196843135</v>
      </c>
      <c r="H8" s="64">
        <f>$G8-$F8</f>
        <v>-15600465</v>
      </c>
      <c r="I8" s="64">
        <v>208653723</v>
      </c>
      <c r="J8" s="29">
        <f>IF(($C8=0),0,(($E8/$C8)*100))</f>
        <v>-7.343343883374513</v>
      </c>
      <c r="K8" s="30">
        <f>IF(($F8=0),0,(($H8/$F8)*100))</f>
        <v>-7.343344304088238</v>
      </c>
      <c r="L8" s="83">
        <v>-312979031</v>
      </c>
      <c r="M8" s="84">
        <v>-378597355</v>
      </c>
      <c r="N8" s="31">
        <f>IF(($L8=0),0,(($E8/$L8)*100))</f>
        <v>4.7023658271854</v>
      </c>
      <c r="O8" s="30">
        <f>IF(($M8=0),0,(($H8/$M8)*100))</f>
        <v>4.120595348586098</v>
      </c>
      <c r="P8" s="5"/>
      <c r="Q8" s="32"/>
    </row>
    <row r="9" spans="1:17" ht="12.75">
      <c r="A9" s="2" t="s">
        <v>16</v>
      </c>
      <c r="B9" s="28" t="s">
        <v>19</v>
      </c>
      <c r="C9" s="62">
        <v>849624822</v>
      </c>
      <c r="D9" s="63">
        <v>558259373</v>
      </c>
      <c r="E9" s="64">
        <f>$D9-$C9</f>
        <v>-291365449</v>
      </c>
      <c r="F9" s="62">
        <v>965602310</v>
      </c>
      <c r="G9" s="63">
        <v>591754933</v>
      </c>
      <c r="H9" s="64">
        <f>$G9-$F9</f>
        <v>-373847377</v>
      </c>
      <c r="I9" s="64">
        <v>656260229</v>
      </c>
      <c r="J9" s="29">
        <f>IF(($C9=0),0,(($E9/$C9)*100))</f>
        <v>-34.29342475118977</v>
      </c>
      <c r="K9" s="30">
        <f>IF(($F9=0),0,(($H9/$F9)*100))</f>
        <v>-38.71649571757963</v>
      </c>
      <c r="L9" s="83">
        <v>-312979031</v>
      </c>
      <c r="M9" s="84">
        <v>-378597355</v>
      </c>
      <c r="N9" s="31">
        <f>IF(($L9=0),0,(($E9/$L9)*100))</f>
        <v>93.09423959460082</v>
      </c>
      <c r="O9" s="30">
        <f>IF(($M9=0),0,(($H9/$M9)*100))</f>
        <v>98.74537475308036</v>
      </c>
      <c r="P9" s="5"/>
      <c r="Q9" s="32"/>
    </row>
    <row r="10" spans="1:17" ht="12.75">
      <c r="A10" s="2" t="s">
        <v>16</v>
      </c>
      <c r="B10" s="28" t="s">
        <v>20</v>
      </c>
      <c r="C10" s="62">
        <v>1063402853</v>
      </c>
      <c r="D10" s="63">
        <v>1056506690</v>
      </c>
      <c r="E10" s="64">
        <f aca="true" t="shared" si="0" ref="E10:E33">$D10-$C10</f>
        <v>-6896163</v>
      </c>
      <c r="F10" s="62">
        <v>1134963728</v>
      </c>
      <c r="G10" s="63">
        <v>1145814215</v>
      </c>
      <c r="H10" s="64">
        <f aca="true" t="shared" si="1" ref="H10:H33">$G10-$F10</f>
        <v>10850487</v>
      </c>
      <c r="I10" s="64">
        <v>1182897909</v>
      </c>
      <c r="J10" s="29">
        <f aca="true" t="shared" si="2" ref="J10:J33">IF(($C10=0),0,(($E10/$C10)*100))</f>
        <v>-0.6484995766698398</v>
      </c>
      <c r="K10" s="30">
        <f aca="true" t="shared" si="3" ref="K10:K33">IF(($F10=0),0,(($H10/$F10)*100))</f>
        <v>0.9560205962811175</v>
      </c>
      <c r="L10" s="83">
        <v>-312979031</v>
      </c>
      <c r="M10" s="84">
        <v>-378597355</v>
      </c>
      <c r="N10" s="31">
        <f aca="true" t="shared" si="4" ref="N10:N33">IF(($L10=0),0,(($E10/$L10)*100))</f>
        <v>2.203394578213772</v>
      </c>
      <c r="O10" s="30">
        <f aca="true" t="shared" si="5" ref="O10:O33">IF(($M10=0),0,(($H10/$M10)*100))</f>
        <v>-2.8659701016664525</v>
      </c>
      <c r="P10" s="5"/>
      <c r="Q10" s="32"/>
    </row>
    <row r="11" spans="1:17" ht="16.5">
      <c r="A11" s="6" t="s">
        <v>16</v>
      </c>
      <c r="B11" s="33" t="s">
        <v>21</v>
      </c>
      <c r="C11" s="65">
        <v>2113446166</v>
      </c>
      <c r="D11" s="66">
        <v>1800467135</v>
      </c>
      <c r="E11" s="67">
        <f t="shared" si="0"/>
        <v>-312979031</v>
      </c>
      <c r="F11" s="65">
        <v>2313009638</v>
      </c>
      <c r="G11" s="66">
        <v>1934412283</v>
      </c>
      <c r="H11" s="67">
        <f t="shared" si="1"/>
        <v>-378597355</v>
      </c>
      <c r="I11" s="67">
        <v>2047811861</v>
      </c>
      <c r="J11" s="34">
        <f t="shared" si="2"/>
        <v>-14.808942666013477</v>
      </c>
      <c r="K11" s="35">
        <f t="shared" si="3"/>
        <v>-16.368170230685394</v>
      </c>
      <c r="L11" s="85">
        <v>-312979031</v>
      </c>
      <c r="M11" s="86">
        <v>-378597355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606804791</v>
      </c>
      <c r="D13" s="63">
        <v>597356265</v>
      </c>
      <c r="E13" s="64">
        <f t="shared" si="0"/>
        <v>-9448526</v>
      </c>
      <c r="F13" s="62">
        <v>649594659</v>
      </c>
      <c r="G13" s="63">
        <v>639061403</v>
      </c>
      <c r="H13" s="64">
        <f t="shared" si="1"/>
        <v>-10533256</v>
      </c>
      <c r="I13" s="64">
        <v>689831007</v>
      </c>
      <c r="J13" s="29">
        <f t="shared" si="2"/>
        <v>-1.5570948252450434</v>
      </c>
      <c r="K13" s="30">
        <f t="shared" si="3"/>
        <v>-1.6215121005174398</v>
      </c>
      <c r="L13" s="83">
        <v>-316313908</v>
      </c>
      <c r="M13" s="84">
        <v>-379406858</v>
      </c>
      <c r="N13" s="31">
        <f t="shared" si="4"/>
        <v>2.9870725760183774</v>
      </c>
      <c r="O13" s="30">
        <f t="shared" si="5"/>
        <v>2.776242911244372</v>
      </c>
      <c r="P13" s="5"/>
      <c r="Q13" s="32"/>
    </row>
    <row r="14" spans="1:17" ht="12.75">
      <c r="A14" s="2" t="s">
        <v>16</v>
      </c>
      <c r="B14" s="28" t="s">
        <v>24</v>
      </c>
      <c r="C14" s="62">
        <v>159000000</v>
      </c>
      <c r="D14" s="63">
        <v>278475947</v>
      </c>
      <c r="E14" s="64">
        <f t="shared" si="0"/>
        <v>119475947</v>
      </c>
      <c r="F14" s="62">
        <v>168540000</v>
      </c>
      <c r="G14" s="63">
        <v>295184504</v>
      </c>
      <c r="H14" s="64">
        <f t="shared" si="1"/>
        <v>126644504</v>
      </c>
      <c r="I14" s="64">
        <v>301659574</v>
      </c>
      <c r="J14" s="29">
        <f t="shared" si="2"/>
        <v>75.14210503144653</v>
      </c>
      <c r="K14" s="30">
        <f t="shared" si="3"/>
        <v>75.14210513824612</v>
      </c>
      <c r="L14" s="83">
        <v>-316313908</v>
      </c>
      <c r="M14" s="84">
        <v>-379406858</v>
      </c>
      <c r="N14" s="31">
        <f t="shared" si="4"/>
        <v>-37.7713227203402</v>
      </c>
      <c r="O14" s="30">
        <f t="shared" si="5"/>
        <v>-33.37960327538413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-316313908</v>
      </c>
      <c r="M15" s="84">
        <v>-379406858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910263383</v>
      </c>
      <c r="D16" s="63">
        <v>738475176</v>
      </c>
      <c r="E16" s="64">
        <f t="shared" si="0"/>
        <v>-171788207</v>
      </c>
      <c r="F16" s="62">
        <v>964908245</v>
      </c>
      <c r="G16" s="63">
        <v>725404269</v>
      </c>
      <c r="H16" s="64">
        <f t="shared" si="1"/>
        <v>-239503976</v>
      </c>
      <c r="I16" s="64">
        <v>712754299</v>
      </c>
      <c r="J16" s="29">
        <f t="shared" si="2"/>
        <v>-18.87236268186787</v>
      </c>
      <c r="K16" s="30">
        <f t="shared" si="3"/>
        <v>-24.82142496357257</v>
      </c>
      <c r="L16" s="83">
        <v>-316313908</v>
      </c>
      <c r="M16" s="84">
        <v>-379406858</v>
      </c>
      <c r="N16" s="31">
        <f t="shared" si="4"/>
        <v>54.30940678081092</v>
      </c>
      <c r="O16" s="30">
        <f t="shared" si="5"/>
        <v>63.12589531526075</v>
      </c>
      <c r="P16" s="5"/>
      <c r="Q16" s="32"/>
    </row>
    <row r="17" spans="1:17" ht="12.75">
      <c r="A17" s="2" t="s">
        <v>16</v>
      </c>
      <c r="B17" s="28" t="s">
        <v>26</v>
      </c>
      <c r="C17" s="62">
        <v>1144256312</v>
      </c>
      <c r="D17" s="63">
        <v>889703190</v>
      </c>
      <c r="E17" s="64">
        <f t="shared" si="0"/>
        <v>-254553122</v>
      </c>
      <c r="F17" s="62">
        <v>1190320884</v>
      </c>
      <c r="G17" s="63">
        <v>934306754</v>
      </c>
      <c r="H17" s="64">
        <f t="shared" si="1"/>
        <v>-256014130</v>
      </c>
      <c r="I17" s="64">
        <v>1008514375</v>
      </c>
      <c r="J17" s="41">
        <f t="shared" si="2"/>
        <v>-22.24616279853215</v>
      </c>
      <c r="K17" s="30">
        <f t="shared" si="3"/>
        <v>-21.507992797679922</v>
      </c>
      <c r="L17" s="87">
        <v>-316313908</v>
      </c>
      <c r="M17" s="84">
        <v>-379406858</v>
      </c>
      <c r="N17" s="31">
        <f t="shared" si="4"/>
        <v>80.4748433635109</v>
      </c>
      <c r="O17" s="30">
        <f t="shared" si="5"/>
        <v>67.477465048879</v>
      </c>
      <c r="P17" s="5"/>
      <c r="Q17" s="32"/>
    </row>
    <row r="18" spans="1:17" ht="16.5">
      <c r="A18" s="2" t="s">
        <v>16</v>
      </c>
      <c r="B18" s="33" t="s">
        <v>27</v>
      </c>
      <c r="C18" s="65">
        <v>2820324486</v>
      </c>
      <c r="D18" s="66">
        <v>2504010578</v>
      </c>
      <c r="E18" s="67">
        <f t="shared" si="0"/>
        <v>-316313908</v>
      </c>
      <c r="F18" s="65">
        <v>2973363788</v>
      </c>
      <c r="G18" s="66">
        <v>2593956930</v>
      </c>
      <c r="H18" s="67">
        <f t="shared" si="1"/>
        <v>-379406858</v>
      </c>
      <c r="I18" s="67">
        <v>2712759255</v>
      </c>
      <c r="J18" s="42">
        <f t="shared" si="2"/>
        <v>-11.215514724286942</v>
      </c>
      <c r="K18" s="35">
        <f t="shared" si="3"/>
        <v>-12.760189638793031</v>
      </c>
      <c r="L18" s="88">
        <v>-316313908</v>
      </c>
      <c r="M18" s="86">
        <v>-379406858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-706878320</v>
      </c>
      <c r="D19" s="72">
        <v>-703543443</v>
      </c>
      <c r="E19" s="73">
        <f t="shared" si="0"/>
        <v>3334877</v>
      </c>
      <c r="F19" s="74">
        <v>-660354150</v>
      </c>
      <c r="G19" s="75">
        <v>-659544647</v>
      </c>
      <c r="H19" s="76">
        <f t="shared" si="1"/>
        <v>809503</v>
      </c>
      <c r="I19" s="76">
        <v>-664947394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27469486</v>
      </c>
      <c r="M22" s="84">
        <v>-1295217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21999997</v>
      </c>
      <c r="D23" s="63">
        <v>26650113</v>
      </c>
      <c r="E23" s="64">
        <f t="shared" si="0"/>
        <v>4650116</v>
      </c>
      <c r="F23" s="62">
        <v>18131263</v>
      </c>
      <c r="G23" s="63">
        <v>20084552</v>
      </c>
      <c r="H23" s="64">
        <f t="shared" si="1"/>
        <v>1953289</v>
      </c>
      <c r="I23" s="64">
        <v>22695542</v>
      </c>
      <c r="J23" s="29">
        <f t="shared" si="2"/>
        <v>21.13689379139461</v>
      </c>
      <c r="K23" s="30">
        <f t="shared" si="3"/>
        <v>10.77304432680724</v>
      </c>
      <c r="L23" s="83">
        <v>27469486</v>
      </c>
      <c r="M23" s="84">
        <v>-1295217</v>
      </c>
      <c r="N23" s="31">
        <f t="shared" si="4"/>
        <v>16.92829636491924</v>
      </c>
      <c r="O23" s="30">
        <f t="shared" si="5"/>
        <v>-150.80785690737537</v>
      </c>
      <c r="P23" s="5"/>
      <c r="Q23" s="32"/>
    </row>
    <row r="24" spans="1:17" ht="12.75">
      <c r="A24" s="6" t="s">
        <v>16</v>
      </c>
      <c r="B24" s="28" t="s">
        <v>32</v>
      </c>
      <c r="C24" s="62">
        <v>217491651</v>
      </c>
      <c r="D24" s="63">
        <v>240311021</v>
      </c>
      <c r="E24" s="64">
        <f t="shared" si="0"/>
        <v>22819370</v>
      </c>
      <c r="F24" s="62">
        <v>232897501</v>
      </c>
      <c r="G24" s="63">
        <v>229648995</v>
      </c>
      <c r="H24" s="64">
        <f t="shared" si="1"/>
        <v>-3248506</v>
      </c>
      <c r="I24" s="64">
        <v>235956000</v>
      </c>
      <c r="J24" s="29">
        <f t="shared" si="2"/>
        <v>10.492067118475275</v>
      </c>
      <c r="K24" s="30">
        <f t="shared" si="3"/>
        <v>-1.3948221797364841</v>
      </c>
      <c r="L24" s="83">
        <v>27469486</v>
      </c>
      <c r="M24" s="84">
        <v>-1295217</v>
      </c>
      <c r="N24" s="31">
        <f t="shared" si="4"/>
        <v>83.07170363508077</v>
      </c>
      <c r="O24" s="30">
        <f t="shared" si="5"/>
        <v>250.80785690737537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27469486</v>
      </c>
      <c r="M25" s="84">
        <v>-1295217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239491648</v>
      </c>
      <c r="D26" s="66">
        <v>266961134</v>
      </c>
      <c r="E26" s="67">
        <f t="shared" si="0"/>
        <v>27469486</v>
      </c>
      <c r="F26" s="65">
        <v>251028764</v>
      </c>
      <c r="G26" s="66">
        <v>249733547</v>
      </c>
      <c r="H26" s="67">
        <f t="shared" si="1"/>
        <v>-1295217</v>
      </c>
      <c r="I26" s="67">
        <v>258651542</v>
      </c>
      <c r="J26" s="42">
        <f t="shared" si="2"/>
        <v>11.469913973785006</v>
      </c>
      <c r="K26" s="35">
        <f t="shared" si="3"/>
        <v>-0.5159635809703464</v>
      </c>
      <c r="L26" s="88">
        <v>27469486</v>
      </c>
      <c r="M26" s="86">
        <v>-1295217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59859075</v>
      </c>
      <c r="D28" s="63">
        <v>43929421</v>
      </c>
      <c r="E28" s="64">
        <f t="shared" si="0"/>
        <v>-15929654</v>
      </c>
      <c r="F28" s="62">
        <v>81114632</v>
      </c>
      <c r="G28" s="63">
        <v>71038040</v>
      </c>
      <c r="H28" s="64">
        <f t="shared" si="1"/>
        <v>-10076592</v>
      </c>
      <c r="I28" s="64">
        <v>56046600</v>
      </c>
      <c r="J28" s="29">
        <f t="shared" si="2"/>
        <v>-26.611928099456932</v>
      </c>
      <c r="K28" s="30">
        <f t="shared" si="3"/>
        <v>-12.422656371047827</v>
      </c>
      <c r="L28" s="83">
        <v>27469486</v>
      </c>
      <c r="M28" s="84">
        <v>-1295217</v>
      </c>
      <c r="N28" s="31">
        <f t="shared" si="4"/>
        <v>-57.99036064963138</v>
      </c>
      <c r="O28" s="30">
        <f t="shared" si="5"/>
        <v>777.9848473267414</v>
      </c>
      <c r="P28" s="5"/>
      <c r="Q28" s="32"/>
    </row>
    <row r="29" spans="1:17" ht="12.75">
      <c r="A29" s="6" t="s">
        <v>16</v>
      </c>
      <c r="B29" s="28" t="s">
        <v>36</v>
      </c>
      <c r="C29" s="62">
        <v>56705741</v>
      </c>
      <c r="D29" s="63">
        <v>63705740</v>
      </c>
      <c r="E29" s="64">
        <f t="shared" si="0"/>
        <v>6999999</v>
      </c>
      <c r="F29" s="62">
        <v>44000000</v>
      </c>
      <c r="G29" s="63">
        <v>51800000</v>
      </c>
      <c r="H29" s="64">
        <f t="shared" si="1"/>
        <v>7800000</v>
      </c>
      <c r="I29" s="64">
        <v>49689000</v>
      </c>
      <c r="J29" s="29">
        <f t="shared" si="2"/>
        <v>12.344427348193898</v>
      </c>
      <c r="K29" s="30">
        <f t="shared" si="3"/>
        <v>17.727272727272727</v>
      </c>
      <c r="L29" s="83">
        <v>27469486</v>
      </c>
      <c r="M29" s="84">
        <v>-1295217</v>
      </c>
      <c r="N29" s="31">
        <f t="shared" si="4"/>
        <v>25.482817552538112</v>
      </c>
      <c r="O29" s="30">
        <f t="shared" si="5"/>
        <v>-602.2156904981945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11986026</v>
      </c>
      <c r="E30" s="64">
        <f t="shared" si="0"/>
        <v>11986026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27469486</v>
      </c>
      <c r="M30" s="84">
        <v>-1295217</v>
      </c>
      <c r="N30" s="31">
        <f t="shared" si="4"/>
        <v>43.63396533884908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35000000</v>
      </c>
      <c r="D31" s="63">
        <v>34000000</v>
      </c>
      <c r="E31" s="64">
        <f t="shared" si="0"/>
        <v>-1000000</v>
      </c>
      <c r="F31" s="62">
        <v>52236124</v>
      </c>
      <c r="G31" s="63">
        <v>22236123</v>
      </c>
      <c r="H31" s="64">
        <f t="shared" si="1"/>
        <v>-30000001</v>
      </c>
      <c r="I31" s="64">
        <v>44100000</v>
      </c>
      <c r="J31" s="29">
        <f t="shared" si="2"/>
        <v>-2.857142857142857</v>
      </c>
      <c r="K31" s="30">
        <f t="shared" si="3"/>
        <v>-57.43152191001002</v>
      </c>
      <c r="L31" s="83">
        <v>27469486</v>
      </c>
      <c r="M31" s="84">
        <v>-1295217</v>
      </c>
      <c r="N31" s="31">
        <f t="shared" si="4"/>
        <v>-3.6404030275630204</v>
      </c>
      <c r="O31" s="30">
        <f t="shared" si="5"/>
        <v>2316.214271430965</v>
      </c>
      <c r="P31" s="5"/>
      <c r="Q31" s="32"/>
    </row>
    <row r="32" spans="1:17" ht="12.75">
      <c r="A32" s="6" t="s">
        <v>16</v>
      </c>
      <c r="B32" s="28" t="s">
        <v>39</v>
      </c>
      <c r="C32" s="62">
        <v>87926832</v>
      </c>
      <c r="D32" s="63">
        <v>113339947</v>
      </c>
      <c r="E32" s="64">
        <f t="shared" si="0"/>
        <v>25413115</v>
      </c>
      <c r="F32" s="62">
        <v>73678008</v>
      </c>
      <c r="G32" s="63">
        <v>104659384</v>
      </c>
      <c r="H32" s="64">
        <f t="shared" si="1"/>
        <v>30981376</v>
      </c>
      <c r="I32" s="64">
        <v>108815942</v>
      </c>
      <c r="J32" s="29">
        <f t="shared" si="2"/>
        <v>28.902570946716246</v>
      </c>
      <c r="K32" s="30">
        <f t="shared" si="3"/>
        <v>42.04969276585219</v>
      </c>
      <c r="L32" s="83">
        <v>27469486</v>
      </c>
      <c r="M32" s="84">
        <v>-1295217</v>
      </c>
      <c r="N32" s="31">
        <f t="shared" si="4"/>
        <v>92.5139807858072</v>
      </c>
      <c r="O32" s="30">
        <f t="shared" si="5"/>
        <v>-2391.983428259512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239491648</v>
      </c>
      <c r="D33" s="81">
        <v>266961134</v>
      </c>
      <c r="E33" s="82">
        <f t="shared" si="0"/>
        <v>27469486</v>
      </c>
      <c r="F33" s="80">
        <v>251028764</v>
      </c>
      <c r="G33" s="81">
        <v>249733547</v>
      </c>
      <c r="H33" s="82">
        <f t="shared" si="1"/>
        <v>-1295217</v>
      </c>
      <c r="I33" s="82">
        <v>258651542</v>
      </c>
      <c r="J33" s="57">
        <f t="shared" si="2"/>
        <v>11.469913973785006</v>
      </c>
      <c r="K33" s="58">
        <f t="shared" si="3"/>
        <v>-0.5159635809703464</v>
      </c>
      <c r="L33" s="95">
        <v>27469486</v>
      </c>
      <c r="M33" s="96">
        <v>-1295217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15549199</v>
      </c>
      <c r="D8" s="63">
        <v>12910989</v>
      </c>
      <c r="E8" s="64">
        <f>$D8-$C8</f>
        <v>-2638210</v>
      </c>
      <c r="F8" s="62">
        <v>16276596</v>
      </c>
      <c r="G8" s="63">
        <v>13541651</v>
      </c>
      <c r="H8" s="64">
        <f>$G8-$F8</f>
        <v>-2734945</v>
      </c>
      <c r="I8" s="64">
        <v>14203125</v>
      </c>
      <c r="J8" s="29">
        <f>IF(($C8=0),0,(($E8/$C8)*100))</f>
        <v>-16.966854691357412</v>
      </c>
      <c r="K8" s="30">
        <f>IF(($F8=0),0,(($H8/$F8)*100))</f>
        <v>-16.80292980178411</v>
      </c>
      <c r="L8" s="83">
        <v>-14228402</v>
      </c>
      <c r="M8" s="84">
        <v>-19496574</v>
      </c>
      <c r="N8" s="31">
        <f>IF(($L8=0),0,(($E8/$L8)*100))</f>
        <v>18.541857335771088</v>
      </c>
      <c r="O8" s="30">
        <f>IF(($M8=0),0,(($H8/$M8)*100))</f>
        <v>14.027823555051262</v>
      </c>
      <c r="P8" s="5"/>
      <c r="Q8" s="32"/>
    </row>
    <row r="9" spans="1:17" ht="12.75">
      <c r="A9" s="2" t="s">
        <v>16</v>
      </c>
      <c r="B9" s="28" t="s">
        <v>19</v>
      </c>
      <c r="C9" s="62">
        <v>50706241</v>
      </c>
      <c r="D9" s="63">
        <v>42403825</v>
      </c>
      <c r="E9" s="64">
        <f>$D9-$C9</f>
        <v>-8302416</v>
      </c>
      <c r="F9" s="62">
        <v>55764301</v>
      </c>
      <c r="G9" s="63">
        <v>44718891</v>
      </c>
      <c r="H9" s="64">
        <f>$G9-$F9</f>
        <v>-11045410</v>
      </c>
      <c r="I9" s="64">
        <v>47339180</v>
      </c>
      <c r="J9" s="29">
        <f>IF(($C9=0),0,(($E9/$C9)*100))</f>
        <v>-16.37355843435525</v>
      </c>
      <c r="K9" s="30">
        <f>IF(($F9=0),0,(($H9/$F9)*100))</f>
        <v>-19.807313643185452</v>
      </c>
      <c r="L9" s="83">
        <v>-14228402</v>
      </c>
      <c r="M9" s="84">
        <v>-19496574</v>
      </c>
      <c r="N9" s="31">
        <f>IF(($L9=0),0,(($E9/$L9)*100))</f>
        <v>58.35100807525681</v>
      </c>
      <c r="O9" s="30">
        <f>IF(($M9=0),0,(($H9/$M9)*100))</f>
        <v>56.65308171579273</v>
      </c>
      <c r="P9" s="5"/>
      <c r="Q9" s="32"/>
    </row>
    <row r="10" spans="1:17" ht="12.75">
      <c r="A10" s="2" t="s">
        <v>16</v>
      </c>
      <c r="B10" s="28" t="s">
        <v>20</v>
      </c>
      <c r="C10" s="62">
        <v>115530236</v>
      </c>
      <c r="D10" s="63">
        <v>112242460</v>
      </c>
      <c r="E10" s="64">
        <f aca="true" t="shared" si="0" ref="E10:E33">$D10-$C10</f>
        <v>-3287776</v>
      </c>
      <c r="F10" s="62">
        <v>122200925</v>
      </c>
      <c r="G10" s="63">
        <v>116484706</v>
      </c>
      <c r="H10" s="64">
        <f aca="true" t="shared" si="1" ref="H10:H33">$G10-$F10</f>
        <v>-5716219</v>
      </c>
      <c r="I10" s="64">
        <v>116623226</v>
      </c>
      <c r="J10" s="29">
        <f aca="true" t="shared" si="2" ref="J10:J33">IF(($C10=0),0,(($E10/$C10)*100))</f>
        <v>-2.845814319984597</v>
      </c>
      <c r="K10" s="30">
        <f aca="true" t="shared" si="3" ref="K10:K33">IF(($F10=0),0,(($H10/$F10)*100))</f>
        <v>-4.677721547525111</v>
      </c>
      <c r="L10" s="83">
        <v>-14228402</v>
      </c>
      <c r="M10" s="84">
        <v>-19496574</v>
      </c>
      <c r="N10" s="31">
        <f aca="true" t="shared" si="4" ref="N10:N33">IF(($L10=0),0,(($E10/$L10)*100))</f>
        <v>23.107134588972116</v>
      </c>
      <c r="O10" s="30">
        <f aca="true" t="shared" si="5" ref="O10:O33">IF(($M10=0),0,(($H10/$M10)*100))</f>
        <v>29.319094729156003</v>
      </c>
      <c r="P10" s="5"/>
      <c r="Q10" s="32"/>
    </row>
    <row r="11" spans="1:17" ht="16.5">
      <c r="A11" s="6" t="s">
        <v>16</v>
      </c>
      <c r="B11" s="33" t="s">
        <v>21</v>
      </c>
      <c r="C11" s="65">
        <v>181785676</v>
      </c>
      <c r="D11" s="66">
        <v>167557274</v>
      </c>
      <c r="E11" s="67">
        <f t="shared" si="0"/>
        <v>-14228402</v>
      </c>
      <c r="F11" s="65">
        <v>194241822</v>
      </c>
      <c r="G11" s="66">
        <v>174745248</v>
      </c>
      <c r="H11" s="67">
        <f t="shared" si="1"/>
        <v>-19496574</v>
      </c>
      <c r="I11" s="67">
        <v>178165531</v>
      </c>
      <c r="J11" s="34">
        <f t="shared" si="2"/>
        <v>-7.8270204303665825</v>
      </c>
      <c r="K11" s="35">
        <f t="shared" si="3"/>
        <v>-10.037268904942625</v>
      </c>
      <c r="L11" s="85">
        <v>-14228402</v>
      </c>
      <c r="M11" s="86">
        <v>-19496574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87163203</v>
      </c>
      <c r="D13" s="63">
        <v>76789815</v>
      </c>
      <c r="E13" s="64">
        <f t="shared" si="0"/>
        <v>-10373388</v>
      </c>
      <c r="F13" s="62">
        <v>92275143</v>
      </c>
      <c r="G13" s="63">
        <v>78699544</v>
      </c>
      <c r="H13" s="64">
        <f t="shared" si="1"/>
        <v>-13575599</v>
      </c>
      <c r="I13" s="64">
        <v>81923306</v>
      </c>
      <c r="J13" s="29">
        <f t="shared" si="2"/>
        <v>-11.90110923298677</v>
      </c>
      <c r="K13" s="30">
        <f t="shared" si="3"/>
        <v>-14.712086655883047</v>
      </c>
      <c r="L13" s="83">
        <v>-13714330</v>
      </c>
      <c r="M13" s="84">
        <v>-18771705</v>
      </c>
      <c r="N13" s="31">
        <f t="shared" si="4"/>
        <v>75.63904324892285</v>
      </c>
      <c r="O13" s="30">
        <f t="shared" si="5"/>
        <v>72.31947763935135</v>
      </c>
      <c r="P13" s="5"/>
      <c r="Q13" s="32"/>
    </row>
    <row r="14" spans="1:17" ht="12.75">
      <c r="A14" s="2" t="s">
        <v>16</v>
      </c>
      <c r="B14" s="28" t="s">
        <v>24</v>
      </c>
      <c r="C14" s="62">
        <v>15583999</v>
      </c>
      <c r="D14" s="63">
        <v>13302812</v>
      </c>
      <c r="E14" s="64">
        <f t="shared" si="0"/>
        <v>-2281187</v>
      </c>
      <c r="F14" s="62">
        <v>16300858</v>
      </c>
      <c r="G14" s="63">
        <v>15443302</v>
      </c>
      <c r="H14" s="64">
        <f t="shared" si="1"/>
        <v>-857556</v>
      </c>
      <c r="I14" s="64">
        <v>12491180</v>
      </c>
      <c r="J14" s="29">
        <f t="shared" si="2"/>
        <v>-14.638007869482026</v>
      </c>
      <c r="K14" s="30">
        <f t="shared" si="3"/>
        <v>-5.2608028362678825</v>
      </c>
      <c r="L14" s="83">
        <v>-13714330</v>
      </c>
      <c r="M14" s="84">
        <v>-18771705</v>
      </c>
      <c r="N14" s="31">
        <f t="shared" si="4"/>
        <v>16.633601495661836</v>
      </c>
      <c r="O14" s="30">
        <f t="shared" si="5"/>
        <v>4.568343685349839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-13714330</v>
      </c>
      <c r="M15" s="84">
        <v>-18771705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12623775</v>
      </c>
      <c r="D16" s="63">
        <v>12539294</v>
      </c>
      <c r="E16" s="64">
        <f t="shared" si="0"/>
        <v>-84481</v>
      </c>
      <c r="F16" s="62">
        <v>13204564</v>
      </c>
      <c r="G16" s="63">
        <v>13040866</v>
      </c>
      <c r="H16" s="64">
        <f t="shared" si="1"/>
        <v>-163698</v>
      </c>
      <c r="I16" s="64">
        <v>13562500</v>
      </c>
      <c r="J16" s="29">
        <f t="shared" si="2"/>
        <v>-0.6692213699943164</v>
      </c>
      <c r="K16" s="30">
        <f t="shared" si="3"/>
        <v>-1.2397077252986164</v>
      </c>
      <c r="L16" s="83">
        <v>-13714330</v>
      </c>
      <c r="M16" s="84">
        <v>-18771705</v>
      </c>
      <c r="N16" s="31">
        <f t="shared" si="4"/>
        <v>0.6160053024828774</v>
      </c>
      <c r="O16" s="30">
        <f t="shared" si="5"/>
        <v>0.8720465189496639</v>
      </c>
      <c r="P16" s="5"/>
      <c r="Q16" s="32"/>
    </row>
    <row r="17" spans="1:17" ht="12.75">
      <c r="A17" s="2" t="s">
        <v>16</v>
      </c>
      <c r="B17" s="28" t="s">
        <v>26</v>
      </c>
      <c r="C17" s="62">
        <v>66926249</v>
      </c>
      <c r="D17" s="63">
        <v>65950975</v>
      </c>
      <c r="E17" s="64">
        <f t="shared" si="0"/>
        <v>-975274</v>
      </c>
      <c r="F17" s="62">
        <v>72534191</v>
      </c>
      <c r="G17" s="63">
        <v>68359339</v>
      </c>
      <c r="H17" s="64">
        <f t="shared" si="1"/>
        <v>-4174852</v>
      </c>
      <c r="I17" s="64">
        <v>70869755</v>
      </c>
      <c r="J17" s="41">
        <f t="shared" si="2"/>
        <v>-1.457236905657151</v>
      </c>
      <c r="K17" s="30">
        <f t="shared" si="3"/>
        <v>-5.755702162584264</v>
      </c>
      <c r="L17" s="87">
        <v>-13714330</v>
      </c>
      <c r="M17" s="84">
        <v>-18771705</v>
      </c>
      <c r="N17" s="31">
        <f t="shared" si="4"/>
        <v>7.111349952932445</v>
      </c>
      <c r="O17" s="30">
        <f t="shared" si="5"/>
        <v>22.240132156349144</v>
      </c>
      <c r="P17" s="5"/>
      <c r="Q17" s="32"/>
    </row>
    <row r="18" spans="1:17" ht="16.5">
      <c r="A18" s="2" t="s">
        <v>16</v>
      </c>
      <c r="B18" s="33" t="s">
        <v>27</v>
      </c>
      <c r="C18" s="65">
        <v>182297226</v>
      </c>
      <c r="D18" s="66">
        <v>168582896</v>
      </c>
      <c r="E18" s="67">
        <f t="shared" si="0"/>
        <v>-13714330</v>
      </c>
      <c r="F18" s="65">
        <v>194314756</v>
      </c>
      <c r="G18" s="66">
        <v>175543051</v>
      </c>
      <c r="H18" s="67">
        <f t="shared" si="1"/>
        <v>-18771705</v>
      </c>
      <c r="I18" s="67">
        <v>178846741</v>
      </c>
      <c r="J18" s="42">
        <f t="shared" si="2"/>
        <v>-7.523060169878833</v>
      </c>
      <c r="K18" s="35">
        <f t="shared" si="3"/>
        <v>-9.660462944975729</v>
      </c>
      <c r="L18" s="88">
        <v>-13714330</v>
      </c>
      <c r="M18" s="86">
        <v>-18771705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-511550</v>
      </c>
      <c r="D19" s="72">
        <v>-1025622</v>
      </c>
      <c r="E19" s="73">
        <f t="shared" si="0"/>
        <v>-514072</v>
      </c>
      <c r="F19" s="74">
        <v>-72934</v>
      </c>
      <c r="G19" s="75">
        <v>-797803</v>
      </c>
      <c r="H19" s="76">
        <f t="shared" si="1"/>
        <v>-724869</v>
      </c>
      <c r="I19" s="76">
        <v>-681210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2500000</v>
      </c>
      <c r="E22" s="64">
        <f t="shared" si="0"/>
        <v>2500000</v>
      </c>
      <c r="F22" s="62">
        <v>0</v>
      </c>
      <c r="G22" s="63">
        <v>2500000</v>
      </c>
      <c r="H22" s="64">
        <f t="shared" si="1"/>
        <v>2500000</v>
      </c>
      <c r="I22" s="64">
        <v>2500000</v>
      </c>
      <c r="J22" s="29">
        <f t="shared" si="2"/>
        <v>0</v>
      </c>
      <c r="K22" s="30">
        <f t="shared" si="3"/>
        <v>0</v>
      </c>
      <c r="L22" s="83">
        <v>13728302</v>
      </c>
      <c r="M22" s="84">
        <v>-3824049</v>
      </c>
      <c r="N22" s="31">
        <f t="shared" si="4"/>
        <v>18.210555099967934</v>
      </c>
      <c r="O22" s="30">
        <f t="shared" si="5"/>
        <v>-65.37573132561847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13728302</v>
      </c>
      <c r="M23" s="84">
        <v>-3824049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46564698</v>
      </c>
      <c r="D24" s="63">
        <v>57793000</v>
      </c>
      <c r="E24" s="64">
        <f t="shared" si="0"/>
        <v>11228302</v>
      </c>
      <c r="F24" s="62">
        <v>49171049</v>
      </c>
      <c r="G24" s="63">
        <v>42847000</v>
      </c>
      <c r="H24" s="64">
        <f t="shared" si="1"/>
        <v>-6324049</v>
      </c>
      <c r="I24" s="64">
        <v>48183000</v>
      </c>
      <c r="J24" s="29">
        <f t="shared" si="2"/>
        <v>24.113335815041687</v>
      </c>
      <c r="K24" s="30">
        <f t="shared" si="3"/>
        <v>-12.861326184031583</v>
      </c>
      <c r="L24" s="83">
        <v>13728302</v>
      </c>
      <c r="M24" s="84">
        <v>-3824049</v>
      </c>
      <c r="N24" s="31">
        <f t="shared" si="4"/>
        <v>81.78944490003207</v>
      </c>
      <c r="O24" s="30">
        <f t="shared" si="5"/>
        <v>165.37573132561846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13728302</v>
      </c>
      <c r="M25" s="84">
        <v>-3824049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46564698</v>
      </c>
      <c r="D26" s="66">
        <v>60293000</v>
      </c>
      <c r="E26" s="67">
        <f t="shared" si="0"/>
        <v>13728302</v>
      </c>
      <c r="F26" s="65">
        <v>49171049</v>
      </c>
      <c r="G26" s="66">
        <v>45347000</v>
      </c>
      <c r="H26" s="67">
        <f t="shared" si="1"/>
        <v>-3824049</v>
      </c>
      <c r="I26" s="67">
        <v>50683000</v>
      </c>
      <c r="J26" s="42">
        <f t="shared" si="2"/>
        <v>29.4822098921376</v>
      </c>
      <c r="K26" s="35">
        <f t="shared" si="3"/>
        <v>-7.777033595520812</v>
      </c>
      <c r="L26" s="88">
        <v>13728302</v>
      </c>
      <c r="M26" s="86">
        <v>-3824049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12887210</v>
      </c>
      <c r="D28" s="63">
        <v>8621300</v>
      </c>
      <c r="E28" s="64">
        <f t="shared" si="0"/>
        <v>-4265910</v>
      </c>
      <c r="F28" s="62">
        <v>20731802</v>
      </c>
      <c r="G28" s="63">
        <v>20569763</v>
      </c>
      <c r="H28" s="64">
        <f t="shared" si="1"/>
        <v>-162039</v>
      </c>
      <c r="I28" s="64">
        <v>16681624</v>
      </c>
      <c r="J28" s="29">
        <f t="shared" si="2"/>
        <v>-33.101889392661406</v>
      </c>
      <c r="K28" s="30">
        <f t="shared" si="3"/>
        <v>-0.7815963127566045</v>
      </c>
      <c r="L28" s="83">
        <v>12607002</v>
      </c>
      <c r="M28" s="84">
        <v>-4999999</v>
      </c>
      <c r="N28" s="31">
        <f t="shared" si="4"/>
        <v>-33.83762452008812</v>
      </c>
      <c r="O28" s="30">
        <f t="shared" si="5"/>
        <v>3.2407806481561297</v>
      </c>
      <c r="P28" s="5"/>
      <c r="Q28" s="32"/>
    </row>
    <row r="29" spans="1:17" ht="12.75">
      <c r="A29" s="6" t="s">
        <v>16</v>
      </c>
      <c r="B29" s="28" t="s">
        <v>36</v>
      </c>
      <c r="C29" s="62">
        <v>5700000</v>
      </c>
      <c r="D29" s="63">
        <v>8500000</v>
      </c>
      <c r="E29" s="64">
        <f t="shared" si="0"/>
        <v>2800000</v>
      </c>
      <c r="F29" s="62">
        <v>3500000</v>
      </c>
      <c r="G29" s="63">
        <v>4000000</v>
      </c>
      <c r="H29" s="64">
        <f t="shared" si="1"/>
        <v>500000</v>
      </c>
      <c r="I29" s="64">
        <v>5000000</v>
      </c>
      <c r="J29" s="29">
        <f t="shared" si="2"/>
        <v>49.122807017543856</v>
      </c>
      <c r="K29" s="30">
        <f t="shared" si="3"/>
        <v>14.285714285714285</v>
      </c>
      <c r="L29" s="83">
        <v>12607002</v>
      </c>
      <c r="M29" s="84">
        <v>-4999999</v>
      </c>
      <c r="N29" s="31">
        <f t="shared" si="4"/>
        <v>22.209879874691858</v>
      </c>
      <c r="O29" s="30">
        <f t="shared" si="5"/>
        <v>-10.0000020000004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12607002</v>
      </c>
      <c r="M30" s="84">
        <v>-4999999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2190000</v>
      </c>
      <c r="D31" s="63">
        <v>8659819</v>
      </c>
      <c r="E31" s="64">
        <f t="shared" si="0"/>
        <v>6469819</v>
      </c>
      <c r="F31" s="62">
        <v>0</v>
      </c>
      <c r="G31" s="63">
        <v>0</v>
      </c>
      <c r="H31" s="64">
        <f t="shared" si="1"/>
        <v>0</v>
      </c>
      <c r="I31" s="64">
        <v>11686816</v>
      </c>
      <c r="J31" s="29">
        <f t="shared" si="2"/>
        <v>295.4255251141552</v>
      </c>
      <c r="K31" s="30">
        <f t="shared" si="3"/>
        <v>0</v>
      </c>
      <c r="L31" s="83">
        <v>12607002</v>
      </c>
      <c r="M31" s="84">
        <v>-4999999</v>
      </c>
      <c r="N31" s="31">
        <f t="shared" si="4"/>
        <v>51.31925100035678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26908788</v>
      </c>
      <c r="D32" s="63">
        <v>34511881</v>
      </c>
      <c r="E32" s="64">
        <f t="shared" si="0"/>
        <v>7603093</v>
      </c>
      <c r="F32" s="62">
        <v>26115197</v>
      </c>
      <c r="G32" s="63">
        <v>20777237</v>
      </c>
      <c r="H32" s="64">
        <f t="shared" si="1"/>
        <v>-5337960</v>
      </c>
      <c r="I32" s="64">
        <v>17314560</v>
      </c>
      <c r="J32" s="29">
        <f t="shared" si="2"/>
        <v>28.25505556028759</v>
      </c>
      <c r="K32" s="30">
        <f t="shared" si="3"/>
        <v>-20.440052587005184</v>
      </c>
      <c r="L32" s="83">
        <v>12607002</v>
      </c>
      <c r="M32" s="84">
        <v>-4999999</v>
      </c>
      <c r="N32" s="31">
        <f t="shared" si="4"/>
        <v>60.308493645039476</v>
      </c>
      <c r="O32" s="30">
        <f t="shared" si="5"/>
        <v>106.75922135184427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47685998</v>
      </c>
      <c r="D33" s="81">
        <v>60293000</v>
      </c>
      <c r="E33" s="82">
        <f t="shared" si="0"/>
        <v>12607002</v>
      </c>
      <c r="F33" s="80">
        <v>50346999</v>
      </c>
      <c r="G33" s="81">
        <v>45347000</v>
      </c>
      <c r="H33" s="82">
        <f t="shared" si="1"/>
        <v>-4999999</v>
      </c>
      <c r="I33" s="82">
        <v>50683000</v>
      </c>
      <c r="J33" s="57">
        <f t="shared" si="2"/>
        <v>26.437534137379277</v>
      </c>
      <c r="K33" s="58">
        <f t="shared" si="3"/>
        <v>-9.931076527520538</v>
      </c>
      <c r="L33" s="95">
        <v>12607002</v>
      </c>
      <c r="M33" s="96">
        <v>-4999999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19631056</v>
      </c>
      <c r="D8" s="63">
        <v>23159806</v>
      </c>
      <c r="E8" s="64">
        <f>$D8-$C8</f>
        <v>3528750</v>
      </c>
      <c r="F8" s="62">
        <v>20534089</v>
      </c>
      <c r="G8" s="63">
        <v>24132522</v>
      </c>
      <c r="H8" s="64">
        <f>$G8-$F8</f>
        <v>3598433</v>
      </c>
      <c r="I8" s="64">
        <v>25194354</v>
      </c>
      <c r="J8" s="29">
        <f>IF(($C8=0),0,(($E8/$C8)*100))</f>
        <v>17.975344780229857</v>
      </c>
      <c r="K8" s="30">
        <f>IF(($F8=0),0,(($H8/$F8)*100))</f>
        <v>17.52419111458999</v>
      </c>
      <c r="L8" s="83">
        <v>29358728</v>
      </c>
      <c r="M8" s="84">
        <v>29367568</v>
      </c>
      <c r="N8" s="31">
        <f>IF(($L8=0),0,(($E8/$L8)*100))</f>
        <v>12.019424002293286</v>
      </c>
      <c r="O8" s="30">
        <f>IF(($M8=0),0,(($H8/$M8)*100))</f>
        <v>12.253084763437</v>
      </c>
      <c r="P8" s="5"/>
      <c r="Q8" s="32"/>
    </row>
    <row r="9" spans="1:17" ht="12.75">
      <c r="A9" s="2" t="s">
        <v>16</v>
      </c>
      <c r="B9" s="28" t="s">
        <v>19</v>
      </c>
      <c r="C9" s="62">
        <v>141598281</v>
      </c>
      <c r="D9" s="63">
        <v>172527993</v>
      </c>
      <c r="E9" s="64">
        <f>$D9-$C9</f>
        <v>30929712</v>
      </c>
      <c r="F9" s="62">
        <v>148111811</v>
      </c>
      <c r="G9" s="63">
        <v>179774172</v>
      </c>
      <c r="H9" s="64">
        <f>$G9-$F9</f>
        <v>31662361</v>
      </c>
      <c r="I9" s="64">
        <v>187684235</v>
      </c>
      <c r="J9" s="29">
        <f>IF(($C9=0),0,(($E9/$C9)*100))</f>
        <v>21.843282122895264</v>
      </c>
      <c r="K9" s="30">
        <f>IF(($F9=0),0,(($H9/$F9)*100))</f>
        <v>21.37733701736994</v>
      </c>
      <c r="L9" s="83">
        <v>29358728</v>
      </c>
      <c r="M9" s="84">
        <v>29367568</v>
      </c>
      <c r="N9" s="31">
        <f>IF(($L9=0),0,(($E9/$L9)*100))</f>
        <v>105.35099477061813</v>
      </c>
      <c r="O9" s="30">
        <f>IF(($M9=0),0,(($H9/$M9)*100))</f>
        <v>107.81403826152713</v>
      </c>
      <c r="P9" s="5"/>
      <c r="Q9" s="32"/>
    </row>
    <row r="10" spans="1:17" ht="12.75">
      <c r="A10" s="2" t="s">
        <v>16</v>
      </c>
      <c r="B10" s="28" t="s">
        <v>20</v>
      </c>
      <c r="C10" s="62">
        <v>144825737</v>
      </c>
      <c r="D10" s="63">
        <v>139726003</v>
      </c>
      <c r="E10" s="64">
        <f aca="true" t="shared" si="0" ref="E10:E33">$D10-$C10</f>
        <v>-5099734</v>
      </c>
      <c r="F10" s="62">
        <v>151487744</v>
      </c>
      <c r="G10" s="63">
        <v>145594518</v>
      </c>
      <c r="H10" s="64">
        <f aca="true" t="shared" si="1" ref="H10:H33">$G10-$F10</f>
        <v>-5893226</v>
      </c>
      <c r="I10" s="64">
        <v>152000677</v>
      </c>
      <c r="J10" s="29">
        <f aca="true" t="shared" si="2" ref="J10:J33">IF(($C10=0),0,(($E10/$C10)*100))</f>
        <v>-3.521289865764674</v>
      </c>
      <c r="K10" s="30">
        <f aca="true" t="shared" si="3" ref="K10:K33">IF(($F10=0),0,(($H10/$F10)*100))</f>
        <v>-3.8902328626664344</v>
      </c>
      <c r="L10" s="83">
        <v>29358728</v>
      </c>
      <c r="M10" s="84">
        <v>29367568</v>
      </c>
      <c r="N10" s="31">
        <f aca="true" t="shared" si="4" ref="N10:N33">IF(($L10=0),0,(($E10/$L10)*100))</f>
        <v>-17.370418772911414</v>
      </c>
      <c r="O10" s="30">
        <f aca="true" t="shared" si="5" ref="O10:O33">IF(($M10=0),0,(($H10/$M10)*100))</f>
        <v>-20.067123024964136</v>
      </c>
      <c r="P10" s="5"/>
      <c r="Q10" s="32"/>
    </row>
    <row r="11" spans="1:17" ht="16.5">
      <c r="A11" s="6" t="s">
        <v>16</v>
      </c>
      <c r="B11" s="33" t="s">
        <v>21</v>
      </c>
      <c r="C11" s="65">
        <v>306055074</v>
      </c>
      <c r="D11" s="66">
        <v>335413802</v>
      </c>
      <c r="E11" s="67">
        <f t="shared" si="0"/>
        <v>29358728</v>
      </c>
      <c r="F11" s="65">
        <v>320133644</v>
      </c>
      <c r="G11" s="66">
        <v>349501212</v>
      </c>
      <c r="H11" s="67">
        <f t="shared" si="1"/>
        <v>29367568</v>
      </c>
      <c r="I11" s="67">
        <v>364879266</v>
      </c>
      <c r="J11" s="34">
        <f t="shared" si="2"/>
        <v>9.592629070413647</v>
      </c>
      <c r="K11" s="35">
        <f t="shared" si="3"/>
        <v>9.173533788282496</v>
      </c>
      <c r="L11" s="85">
        <v>29358728</v>
      </c>
      <c r="M11" s="86">
        <v>29367568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115281650</v>
      </c>
      <c r="D13" s="63">
        <v>120667101</v>
      </c>
      <c r="E13" s="64">
        <f t="shared" si="0"/>
        <v>5385451</v>
      </c>
      <c r="F13" s="62">
        <v>120584680</v>
      </c>
      <c r="G13" s="63">
        <v>125735227</v>
      </c>
      <c r="H13" s="64">
        <f t="shared" si="1"/>
        <v>5150547</v>
      </c>
      <c r="I13" s="64">
        <v>131267562</v>
      </c>
      <c r="J13" s="29">
        <f t="shared" si="2"/>
        <v>4.671559610744642</v>
      </c>
      <c r="K13" s="30">
        <f t="shared" si="3"/>
        <v>4.271311247830155</v>
      </c>
      <c r="L13" s="83">
        <v>13176690</v>
      </c>
      <c r="M13" s="84">
        <v>12520814</v>
      </c>
      <c r="N13" s="31">
        <f t="shared" si="4"/>
        <v>40.871045763389745</v>
      </c>
      <c r="O13" s="30">
        <f t="shared" si="5"/>
        <v>41.13587982378781</v>
      </c>
      <c r="P13" s="5"/>
      <c r="Q13" s="32"/>
    </row>
    <row r="14" spans="1:17" ht="12.75">
      <c r="A14" s="2" t="s">
        <v>16</v>
      </c>
      <c r="B14" s="28" t="s">
        <v>24</v>
      </c>
      <c r="C14" s="62">
        <v>48570806</v>
      </c>
      <c r="D14" s="63">
        <v>55000000</v>
      </c>
      <c r="E14" s="64">
        <f t="shared" si="0"/>
        <v>6429194</v>
      </c>
      <c r="F14" s="62">
        <v>50805065</v>
      </c>
      <c r="G14" s="63">
        <v>57310005</v>
      </c>
      <c r="H14" s="64">
        <f t="shared" si="1"/>
        <v>6504940</v>
      </c>
      <c r="I14" s="64">
        <v>59831645</v>
      </c>
      <c r="J14" s="29">
        <f t="shared" si="2"/>
        <v>13.236745546285562</v>
      </c>
      <c r="K14" s="30">
        <f t="shared" si="3"/>
        <v>12.803723408286164</v>
      </c>
      <c r="L14" s="83">
        <v>13176690</v>
      </c>
      <c r="M14" s="84">
        <v>12520814</v>
      </c>
      <c r="N14" s="31">
        <f t="shared" si="4"/>
        <v>48.79217770168381</v>
      </c>
      <c r="O14" s="30">
        <f t="shared" si="5"/>
        <v>51.95301200065746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13176690</v>
      </c>
      <c r="M15" s="84">
        <v>12520814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49773815</v>
      </c>
      <c r="D16" s="63">
        <v>55000000</v>
      </c>
      <c r="E16" s="64">
        <f t="shared" si="0"/>
        <v>5226185</v>
      </c>
      <c r="F16" s="62">
        <v>52063411</v>
      </c>
      <c r="G16" s="63">
        <v>57310000</v>
      </c>
      <c r="H16" s="64">
        <f t="shared" si="1"/>
        <v>5246589</v>
      </c>
      <c r="I16" s="64">
        <v>59831640</v>
      </c>
      <c r="J16" s="29">
        <f t="shared" si="2"/>
        <v>10.499868254020713</v>
      </c>
      <c r="K16" s="30">
        <f t="shared" si="3"/>
        <v>10.077305538048591</v>
      </c>
      <c r="L16" s="83">
        <v>13176690</v>
      </c>
      <c r="M16" s="84">
        <v>12520814</v>
      </c>
      <c r="N16" s="31">
        <f t="shared" si="4"/>
        <v>39.66235071174931</v>
      </c>
      <c r="O16" s="30">
        <f t="shared" si="5"/>
        <v>41.90293857891348</v>
      </c>
      <c r="P16" s="5"/>
      <c r="Q16" s="32"/>
    </row>
    <row r="17" spans="1:17" ht="12.75">
      <c r="A17" s="2" t="s">
        <v>16</v>
      </c>
      <c r="B17" s="28" t="s">
        <v>26</v>
      </c>
      <c r="C17" s="62">
        <v>86785009</v>
      </c>
      <c r="D17" s="63">
        <v>82920869</v>
      </c>
      <c r="E17" s="64">
        <f t="shared" si="0"/>
        <v>-3864140</v>
      </c>
      <c r="F17" s="62">
        <v>90784856</v>
      </c>
      <c r="G17" s="63">
        <v>86403594</v>
      </c>
      <c r="H17" s="64">
        <f t="shared" si="1"/>
        <v>-4381262</v>
      </c>
      <c r="I17" s="64">
        <v>90205427</v>
      </c>
      <c r="J17" s="41">
        <f t="shared" si="2"/>
        <v>-4.452543180585486</v>
      </c>
      <c r="K17" s="30">
        <f t="shared" si="3"/>
        <v>-4.825983311577869</v>
      </c>
      <c r="L17" s="87">
        <v>13176690</v>
      </c>
      <c r="M17" s="84">
        <v>12520814</v>
      </c>
      <c r="N17" s="31">
        <f t="shared" si="4"/>
        <v>-29.32557417682286</v>
      </c>
      <c r="O17" s="30">
        <f t="shared" si="5"/>
        <v>-34.99183040335876</v>
      </c>
      <c r="P17" s="5"/>
      <c r="Q17" s="32"/>
    </row>
    <row r="18" spans="1:17" ht="16.5">
      <c r="A18" s="2" t="s">
        <v>16</v>
      </c>
      <c r="B18" s="33" t="s">
        <v>27</v>
      </c>
      <c r="C18" s="65">
        <v>300411280</v>
      </c>
      <c r="D18" s="66">
        <v>313587970</v>
      </c>
      <c r="E18" s="67">
        <f t="shared" si="0"/>
        <v>13176690</v>
      </c>
      <c r="F18" s="65">
        <v>314238012</v>
      </c>
      <c r="G18" s="66">
        <v>326758826</v>
      </c>
      <c r="H18" s="67">
        <f t="shared" si="1"/>
        <v>12520814</v>
      </c>
      <c r="I18" s="67">
        <v>341136274</v>
      </c>
      <c r="J18" s="42">
        <f t="shared" si="2"/>
        <v>4.386216789196464</v>
      </c>
      <c r="K18" s="35">
        <f t="shared" si="3"/>
        <v>3.984500131066257</v>
      </c>
      <c r="L18" s="88">
        <v>13176690</v>
      </c>
      <c r="M18" s="86">
        <v>12520814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5643794</v>
      </c>
      <c r="D19" s="72">
        <v>21825832</v>
      </c>
      <c r="E19" s="73">
        <f t="shared" si="0"/>
        <v>16182038</v>
      </c>
      <c r="F19" s="74">
        <v>5895632</v>
      </c>
      <c r="G19" s="75">
        <v>22742386</v>
      </c>
      <c r="H19" s="76">
        <f t="shared" si="1"/>
        <v>16846754</v>
      </c>
      <c r="I19" s="76">
        <v>23742992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-28814964</v>
      </c>
      <c r="M22" s="84">
        <v>-33625654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3802228</v>
      </c>
      <c r="D23" s="63">
        <v>7200017</v>
      </c>
      <c r="E23" s="64">
        <f t="shared" si="0"/>
        <v>3397789</v>
      </c>
      <c r="F23" s="62">
        <v>3977135</v>
      </c>
      <c r="G23" s="63">
        <v>7502419</v>
      </c>
      <c r="H23" s="64">
        <f t="shared" si="1"/>
        <v>3525284</v>
      </c>
      <c r="I23" s="64">
        <v>7832525</v>
      </c>
      <c r="J23" s="29">
        <f t="shared" si="2"/>
        <v>89.3631050005418</v>
      </c>
      <c r="K23" s="30">
        <f t="shared" si="3"/>
        <v>88.63878143437424</v>
      </c>
      <c r="L23" s="83">
        <v>-28814964</v>
      </c>
      <c r="M23" s="84">
        <v>-33625654</v>
      </c>
      <c r="N23" s="31">
        <f t="shared" si="4"/>
        <v>-11.791751674581304</v>
      </c>
      <c r="O23" s="30">
        <f t="shared" si="5"/>
        <v>-10.483912074988936</v>
      </c>
      <c r="P23" s="5"/>
      <c r="Q23" s="32"/>
    </row>
    <row r="24" spans="1:17" ht="12.75">
      <c r="A24" s="6" t="s">
        <v>16</v>
      </c>
      <c r="B24" s="28" t="s">
        <v>32</v>
      </c>
      <c r="C24" s="62">
        <v>68057305</v>
      </c>
      <c r="D24" s="63">
        <v>35844552</v>
      </c>
      <c r="E24" s="64">
        <f t="shared" si="0"/>
        <v>-32212753</v>
      </c>
      <c r="F24" s="62">
        <v>71187941</v>
      </c>
      <c r="G24" s="63">
        <v>34037003</v>
      </c>
      <c r="H24" s="64">
        <f t="shared" si="1"/>
        <v>-37150938</v>
      </c>
      <c r="I24" s="64">
        <v>34617850</v>
      </c>
      <c r="J24" s="29">
        <f t="shared" si="2"/>
        <v>-47.33180809907181</v>
      </c>
      <c r="K24" s="30">
        <f t="shared" si="3"/>
        <v>-52.18712253526198</v>
      </c>
      <c r="L24" s="83">
        <v>-28814964</v>
      </c>
      <c r="M24" s="84">
        <v>-33625654</v>
      </c>
      <c r="N24" s="31">
        <f t="shared" si="4"/>
        <v>111.7917516745813</v>
      </c>
      <c r="O24" s="30">
        <f t="shared" si="5"/>
        <v>110.48391207498894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-28814964</v>
      </c>
      <c r="M25" s="84">
        <v>-33625654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71859533</v>
      </c>
      <c r="D26" s="66">
        <v>43044569</v>
      </c>
      <c r="E26" s="67">
        <f t="shared" si="0"/>
        <v>-28814964</v>
      </c>
      <c r="F26" s="65">
        <v>75165076</v>
      </c>
      <c r="G26" s="66">
        <v>41539422</v>
      </c>
      <c r="H26" s="67">
        <f t="shared" si="1"/>
        <v>-33625654</v>
      </c>
      <c r="I26" s="67">
        <v>42450375</v>
      </c>
      <c r="J26" s="42">
        <f t="shared" si="2"/>
        <v>-40.099013724456015</v>
      </c>
      <c r="K26" s="35">
        <f t="shared" si="3"/>
        <v>-44.73574137010119</v>
      </c>
      <c r="L26" s="88">
        <v>-28814964</v>
      </c>
      <c r="M26" s="86">
        <v>-33625654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35784347</v>
      </c>
      <c r="D28" s="63">
        <v>19220899</v>
      </c>
      <c r="E28" s="64">
        <f t="shared" si="0"/>
        <v>-16563448</v>
      </c>
      <c r="F28" s="62">
        <v>37430426</v>
      </c>
      <c r="G28" s="63">
        <v>16001714</v>
      </c>
      <c r="H28" s="64">
        <f t="shared" si="1"/>
        <v>-21428712</v>
      </c>
      <c r="I28" s="64">
        <v>15856982</v>
      </c>
      <c r="J28" s="29">
        <f t="shared" si="2"/>
        <v>-46.286852740389534</v>
      </c>
      <c r="K28" s="30">
        <f t="shared" si="3"/>
        <v>-57.2494472812038</v>
      </c>
      <c r="L28" s="83">
        <v>-28814964</v>
      </c>
      <c r="M28" s="84">
        <v>-33625654</v>
      </c>
      <c r="N28" s="31">
        <f t="shared" si="4"/>
        <v>57.48210547825081</v>
      </c>
      <c r="O28" s="30">
        <f t="shared" si="5"/>
        <v>63.7272720405676</v>
      </c>
      <c r="P28" s="5"/>
      <c r="Q28" s="32"/>
    </row>
    <row r="29" spans="1:17" ht="12.75">
      <c r="A29" s="6" t="s">
        <v>16</v>
      </c>
      <c r="B29" s="28" t="s">
        <v>36</v>
      </c>
      <c r="C29" s="62">
        <v>5945685</v>
      </c>
      <c r="D29" s="63">
        <v>0</v>
      </c>
      <c r="E29" s="64">
        <f t="shared" si="0"/>
        <v>-5945685</v>
      </c>
      <c r="F29" s="62">
        <v>6219188</v>
      </c>
      <c r="G29" s="63">
        <v>1</v>
      </c>
      <c r="H29" s="64">
        <f t="shared" si="1"/>
        <v>-6219187</v>
      </c>
      <c r="I29" s="64">
        <v>1</v>
      </c>
      <c r="J29" s="29">
        <f t="shared" si="2"/>
        <v>-100</v>
      </c>
      <c r="K29" s="30">
        <f t="shared" si="3"/>
        <v>-99.99998392073049</v>
      </c>
      <c r="L29" s="83">
        <v>-28814964</v>
      </c>
      <c r="M29" s="84">
        <v>-33625654</v>
      </c>
      <c r="N29" s="31">
        <f t="shared" si="4"/>
        <v>20.6340184912256</v>
      </c>
      <c r="O29" s="30">
        <f t="shared" si="5"/>
        <v>18.495363688688403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-28814964</v>
      </c>
      <c r="M30" s="84">
        <v>-33625654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4764364</v>
      </c>
      <c r="D31" s="63">
        <v>10544716</v>
      </c>
      <c r="E31" s="64">
        <f t="shared" si="0"/>
        <v>5780352</v>
      </c>
      <c r="F31" s="62">
        <v>4983525</v>
      </c>
      <c r="G31" s="63">
        <v>11445740</v>
      </c>
      <c r="H31" s="64">
        <f t="shared" si="1"/>
        <v>6462215</v>
      </c>
      <c r="I31" s="64">
        <v>11907738</v>
      </c>
      <c r="J31" s="29">
        <f t="shared" si="2"/>
        <v>121.32473505382879</v>
      </c>
      <c r="K31" s="30">
        <f t="shared" si="3"/>
        <v>129.67156781595358</v>
      </c>
      <c r="L31" s="83">
        <v>-28814964</v>
      </c>
      <c r="M31" s="84">
        <v>-33625654</v>
      </c>
      <c r="N31" s="31">
        <f t="shared" si="4"/>
        <v>-20.060243698378386</v>
      </c>
      <c r="O31" s="30">
        <f t="shared" si="5"/>
        <v>-19.218109482718166</v>
      </c>
      <c r="P31" s="5"/>
      <c r="Q31" s="32"/>
    </row>
    <row r="32" spans="1:17" ht="12.75">
      <c r="A32" s="6" t="s">
        <v>16</v>
      </c>
      <c r="B32" s="28" t="s">
        <v>39</v>
      </c>
      <c r="C32" s="62">
        <v>25365137</v>
      </c>
      <c r="D32" s="63">
        <v>13278954</v>
      </c>
      <c r="E32" s="64">
        <f t="shared" si="0"/>
        <v>-12086183</v>
      </c>
      <c r="F32" s="62">
        <v>26531937</v>
      </c>
      <c r="G32" s="63">
        <v>14091967</v>
      </c>
      <c r="H32" s="64">
        <f t="shared" si="1"/>
        <v>-12439970</v>
      </c>
      <c r="I32" s="64">
        <v>14685654</v>
      </c>
      <c r="J32" s="29">
        <f t="shared" si="2"/>
        <v>-47.6487984275425</v>
      </c>
      <c r="K32" s="30">
        <f t="shared" si="3"/>
        <v>-46.886776491290476</v>
      </c>
      <c r="L32" s="83">
        <v>-28814964</v>
      </c>
      <c r="M32" s="84">
        <v>-33625654</v>
      </c>
      <c r="N32" s="31">
        <f t="shared" si="4"/>
        <v>41.94411972890197</v>
      </c>
      <c r="O32" s="30">
        <f t="shared" si="5"/>
        <v>36.995473753462164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71859533</v>
      </c>
      <c r="D33" s="81">
        <v>43044569</v>
      </c>
      <c r="E33" s="82">
        <f t="shared" si="0"/>
        <v>-28814964</v>
      </c>
      <c r="F33" s="80">
        <v>75165076</v>
      </c>
      <c r="G33" s="81">
        <v>41539422</v>
      </c>
      <c r="H33" s="82">
        <f t="shared" si="1"/>
        <v>-33625654</v>
      </c>
      <c r="I33" s="82">
        <v>42450375</v>
      </c>
      <c r="J33" s="57">
        <f t="shared" si="2"/>
        <v>-40.099013724456015</v>
      </c>
      <c r="K33" s="58">
        <f t="shared" si="3"/>
        <v>-44.73574137010119</v>
      </c>
      <c r="L33" s="95">
        <v>-28814964</v>
      </c>
      <c r="M33" s="96">
        <v>-33625654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7427323</v>
      </c>
      <c r="M8" s="84">
        <v>-4642179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7427323</v>
      </c>
      <c r="M9" s="84">
        <v>-4642179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147800900</v>
      </c>
      <c r="D10" s="63">
        <v>155228223</v>
      </c>
      <c r="E10" s="64">
        <f aca="true" t="shared" si="0" ref="E10:E33">$D10-$C10</f>
        <v>7427323</v>
      </c>
      <c r="F10" s="62">
        <v>150804307</v>
      </c>
      <c r="G10" s="63">
        <v>146162128</v>
      </c>
      <c r="H10" s="64">
        <f aca="true" t="shared" si="1" ref="H10:H33">$G10-$F10</f>
        <v>-4642179</v>
      </c>
      <c r="I10" s="64">
        <v>148220047</v>
      </c>
      <c r="J10" s="29">
        <f aca="true" t="shared" si="2" ref="J10:J33">IF(($C10=0),0,(($E10/$C10)*100))</f>
        <v>5.0252217679324005</v>
      </c>
      <c r="K10" s="30">
        <f aca="true" t="shared" si="3" ref="K10:K33">IF(($F10=0),0,(($H10/$F10)*100))</f>
        <v>-3.0782801183523225</v>
      </c>
      <c r="L10" s="83">
        <v>7427323</v>
      </c>
      <c r="M10" s="84">
        <v>-4642179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147800900</v>
      </c>
      <c r="D11" s="66">
        <v>155228223</v>
      </c>
      <c r="E11" s="67">
        <f t="shared" si="0"/>
        <v>7427323</v>
      </c>
      <c r="F11" s="65">
        <v>150804307</v>
      </c>
      <c r="G11" s="66">
        <v>146162128</v>
      </c>
      <c r="H11" s="67">
        <f t="shared" si="1"/>
        <v>-4642179</v>
      </c>
      <c r="I11" s="67">
        <v>148220047</v>
      </c>
      <c r="J11" s="34">
        <f t="shared" si="2"/>
        <v>5.0252217679324005</v>
      </c>
      <c r="K11" s="35">
        <f t="shared" si="3"/>
        <v>-3.0782801183523225</v>
      </c>
      <c r="L11" s="85">
        <v>7427323</v>
      </c>
      <c r="M11" s="86">
        <v>-4642179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81312680</v>
      </c>
      <c r="D13" s="63">
        <v>88919315</v>
      </c>
      <c r="E13" s="64">
        <f t="shared" si="0"/>
        <v>7606635</v>
      </c>
      <c r="F13" s="62">
        <v>84795510</v>
      </c>
      <c r="G13" s="63">
        <v>86965674</v>
      </c>
      <c r="H13" s="64">
        <f t="shared" si="1"/>
        <v>2170164</v>
      </c>
      <c r="I13" s="64">
        <v>90535217</v>
      </c>
      <c r="J13" s="29">
        <f t="shared" si="2"/>
        <v>9.354795586616996</v>
      </c>
      <c r="K13" s="30">
        <f t="shared" si="3"/>
        <v>2.5592911700159595</v>
      </c>
      <c r="L13" s="83">
        <v>5026691</v>
      </c>
      <c r="M13" s="84">
        <v>-7206437</v>
      </c>
      <c r="N13" s="31">
        <f t="shared" si="4"/>
        <v>151.3248974325257</v>
      </c>
      <c r="O13" s="30">
        <f t="shared" si="5"/>
        <v>-30.11424369629541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5026691</v>
      </c>
      <c r="M14" s="84">
        <v>-7206437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5026691</v>
      </c>
      <c r="M15" s="84">
        <v>-7206437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5026691</v>
      </c>
      <c r="M16" s="84">
        <v>-7206437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65304450</v>
      </c>
      <c r="D17" s="63">
        <v>62724506</v>
      </c>
      <c r="E17" s="64">
        <f t="shared" si="0"/>
        <v>-2579944</v>
      </c>
      <c r="F17" s="62">
        <v>68366817</v>
      </c>
      <c r="G17" s="63">
        <v>58990216</v>
      </c>
      <c r="H17" s="64">
        <f t="shared" si="1"/>
        <v>-9376601</v>
      </c>
      <c r="I17" s="64">
        <v>57549450</v>
      </c>
      <c r="J17" s="41">
        <f t="shared" si="2"/>
        <v>-3.9506404234320938</v>
      </c>
      <c r="K17" s="30">
        <f t="shared" si="3"/>
        <v>-13.715134639074977</v>
      </c>
      <c r="L17" s="87">
        <v>5026691</v>
      </c>
      <c r="M17" s="84">
        <v>-7206437</v>
      </c>
      <c r="N17" s="31">
        <f t="shared" si="4"/>
        <v>-51.324897432525695</v>
      </c>
      <c r="O17" s="30">
        <f t="shared" si="5"/>
        <v>130.1142436962954</v>
      </c>
      <c r="P17" s="5"/>
      <c r="Q17" s="32"/>
    </row>
    <row r="18" spans="1:17" ht="16.5">
      <c r="A18" s="2" t="s">
        <v>16</v>
      </c>
      <c r="B18" s="33" t="s">
        <v>27</v>
      </c>
      <c r="C18" s="65">
        <v>146617130</v>
      </c>
      <c r="D18" s="66">
        <v>151643821</v>
      </c>
      <c r="E18" s="67">
        <f t="shared" si="0"/>
        <v>5026691</v>
      </c>
      <c r="F18" s="65">
        <v>153162327</v>
      </c>
      <c r="G18" s="66">
        <v>145955890</v>
      </c>
      <c r="H18" s="67">
        <f t="shared" si="1"/>
        <v>-7206437</v>
      </c>
      <c r="I18" s="67">
        <v>148084667</v>
      </c>
      <c r="J18" s="42">
        <f t="shared" si="2"/>
        <v>3.4284472762493716</v>
      </c>
      <c r="K18" s="35">
        <f t="shared" si="3"/>
        <v>-4.705097618424144</v>
      </c>
      <c r="L18" s="88">
        <v>5026691</v>
      </c>
      <c r="M18" s="86">
        <v>-7206437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1183770</v>
      </c>
      <c r="D19" s="72">
        <v>3584402</v>
      </c>
      <c r="E19" s="73">
        <f t="shared" si="0"/>
        <v>2400632</v>
      </c>
      <c r="F19" s="74">
        <v>-2358020</v>
      </c>
      <c r="G19" s="75">
        <v>206238</v>
      </c>
      <c r="H19" s="76">
        <f t="shared" si="1"/>
        <v>2564258</v>
      </c>
      <c r="I19" s="76">
        <v>135380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/>
      <c r="M22" s="84"/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/>
      <c r="M23" s="84"/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/>
      <c r="M24" s="84"/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/>
      <c r="M25" s="84"/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0</v>
      </c>
      <c r="E26" s="67">
        <f t="shared" si="0"/>
        <v>0</v>
      </c>
      <c r="F26" s="65">
        <v>0</v>
      </c>
      <c r="G26" s="66">
        <v>0</v>
      </c>
      <c r="H26" s="67">
        <f t="shared" si="1"/>
        <v>0</v>
      </c>
      <c r="I26" s="67">
        <v>0</v>
      </c>
      <c r="J26" s="42">
        <f t="shared" si="2"/>
        <v>0</v>
      </c>
      <c r="K26" s="35">
        <f t="shared" si="3"/>
        <v>0</v>
      </c>
      <c r="L26" s="88"/>
      <c r="M26" s="86"/>
      <c r="N26" s="36">
        <f t="shared" si="4"/>
        <v>0</v>
      </c>
      <c r="O26" s="35">
        <f t="shared" si="5"/>
        <v>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1104181</v>
      </c>
      <c r="D28" s="63">
        <v>0</v>
      </c>
      <c r="E28" s="64">
        <f t="shared" si="0"/>
        <v>-1104181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-100</v>
      </c>
      <c r="K28" s="30">
        <f t="shared" si="3"/>
        <v>0</v>
      </c>
      <c r="L28" s="83">
        <v>-117473</v>
      </c>
      <c r="M28" s="84">
        <v>-100000</v>
      </c>
      <c r="N28" s="31">
        <f t="shared" si="4"/>
        <v>939.9444978846203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-117473</v>
      </c>
      <c r="M29" s="84">
        <v>-100000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-117473</v>
      </c>
      <c r="M30" s="84">
        <v>-100000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-117473</v>
      </c>
      <c r="M31" s="84">
        <v>-100000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2639646</v>
      </c>
      <c r="D32" s="63">
        <v>3626354</v>
      </c>
      <c r="E32" s="64">
        <f t="shared" si="0"/>
        <v>986708</v>
      </c>
      <c r="F32" s="62">
        <v>350000</v>
      </c>
      <c r="G32" s="63">
        <v>250000</v>
      </c>
      <c r="H32" s="64">
        <f t="shared" si="1"/>
        <v>-100000</v>
      </c>
      <c r="I32" s="64">
        <v>261000</v>
      </c>
      <c r="J32" s="29">
        <f t="shared" si="2"/>
        <v>37.380315390775884</v>
      </c>
      <c r="K32" s="30">
        <f t="shared" si="3"/>
        <v>-28.57142857142857</v>
      </c>
      <c r="L32" s="83">
        <v>-117473</v>
      </c>
      <c r="M32" s="84">
        <v>-100000</v>
      </c>
      <c r="N32" s="31">
        <f t="shared" si="4"/>
        <v>-839.9444978846203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3743827</v>
      </c>
      <c r="D33" s="81">
        <v>3626354</v>
      </c>
      <c r="E33" s="82">
        <f t="shared" si="0"/>
        <v>-117473</v>
      </c>
      <c r="F33" s="80">
        <v>350000</v>
      </c>
      <c r="G33" s="81">
        <v>250000</v>
      </c>
      <c r="H33" s="82">
        <f t="shared" si="1"/>
        <v>-100000</v>
      </c>
      <c r="I33" s="82">
        <v>261000</v>
      </c>
      <c r="J33" s="57">
        <f t="shared" si="2"/>
        <v>-3.1377785351726986</v>
      </c>
      <c r="K33" s="58">
        <f t="shared" si="3"/>
        <v>-28.57142857142857</v>
      </c>
      <c r="L33" s="95">
        <v>-117473</v>
      </c>
      <c r="M33" s="96">
        <v>-100000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1372375209</v>
      </c>
      <c r="D8" s="63">
        <v>1481826152</v>
      </c>
      <c r="E8" s="64">
        <f>$D8-$C8</f>
        <v>109450943</v>
      </c>
      <c r="F8" s="62">
        <v>1538022907</v>
      </c>
      <c r="G8" s="63">
        <v>1470405737</v>
      </c>
      <c r="H8" s="64">
        <f>$G8-$F8</f>
        <v>-67617170</v>
      </c>
      <c r="I8" s="64">
        <v>1606151935</v>
      </c>
      <c r="J8" s="29">
        <f>IF(($C8=0),0,(($E8/$C8)*100))</f>
        <v>7.975292928801368</v>
      </c>
      <c r="K8" s="30">
        <f>IF(($F8=0),0,(($H8/$F8)*100))</f>
        <v>-4.396369500886764</v>
      </c>
      <c r="L8" s="83">
        <v>451731889</v>
      </c>
      <c r="M8" s="84">
        <v>12710062</v>
      </c>
      <c r="N8" s="31">
        <f>IF(($L8=0),0,(($E8/$L8)*100))</f>
        <v>24.229182323676955</v>
      </c>
      <c r="O8" s="30">
        <f>IF(($M8=0),0,(($H8/$M8)*100))</f>
        <v>-531.9971688572409</v>
      </c>
      <c r="P8" s="5"/>
      <c r="Q8" s="32"/>
    </row>
    <row r="9" spans="1:17" ht="12.75">
      <c r="A9" s="2" t="s">
        <v>16</v>
      </c>
      <c r="B9" s="28" t="s">
        <v>19</v>
      </c>
      <c r="C9" s="62">
        <v>4370762424</v>
      </c>
      <c r="D9" s="63">
        <v>4823092359</v>
      </c>
      <c r="E9" s="64">
        <f>$D9-$C9</f>
        <v>452329935</v>
      </c>
      <c r="F9" s="62">
        <v>4665457321</v>
      </c>
      <c r="G9" s="63">
        <v>4985041774</v>
      </c>
      <c r="H9" s="64">
        <f>$G9-$F9</f>
        <v>319584453</v>
      </c>
      <c r="I9" s="64">
        <v>5278116249</v>
      </c>
      <c r="J9" s="29">
        <f>IF(($C9=0),0,(($E9/$C9)*100))</f>
        <v>10.348993862403535</v>
      </c>
      <c r="K9" s="30">
        <f>IF(($F9=0),0,(($H9/$F9)*100))</f>
        <v>6.850013428726423</v>
      </c>
      <c r="L9" s="83">
        <v>451731889</v>
      </c>
      <c r="M9" s="84">
        <v>12710062</v>
      </c>
      <c r="N9" s="31">
        <f>IF(($L9=0),0,(($E9/$L9)*100))</f>
        <v>100.13238959094164</v>
      </c>
      <c r="O9" s="30">
        <f>IF(($M9=0),0,(($H9/$M9)*100))</f>
        <v>2514.42088166053</v>
      </c>
      <c r="P9" s="5"/>
      <c r="Q9" s="32"/>
    </row>
    <row r="10" spans="1:17" ht="12.75">
      <c r="A10" s="2" t="s">
        <v>16</v>
      </c>
      <c r="B10" s="28" t="s">
        <v>20</v>
      </c>
      <c r="C10" s="62">
        <v>1878731103</v>
      </c>
      <c r="D10" s="63">
        <v>1768682114</v>
      </c>
      <c r="E10" s="64">
        <f aca="true" t="shared" si="0" ref="E10:E33">$D10-$C10</f>
        <v>-110048989</v>
      </c>
      <c r="F10" s="62">
        <v>2029874676</v>
      </c>
      <c r="G10" s="63">
        <v>1790617455</v>
      </c>
      <c r="H10" s="64">
        <f aca="true" t="shared" si="1" ref="H10:H33">$G10-$F10</f>
        <v>-239257221</v>
      </c>
      <c r="I10" s="64">
        <v>1858007214</v>
      </c>
      <c r="J10" s="29">
        <f aca="true" t="shared" si="2" ref="J10:J33">IF(($C10=0),0,(($E10/$C10)*100))</f>
        <v>-5.857623202398219</v>
      </c>
      <c r="K10" s="30">
        <f aca="true" t="shared" si="3" ref="K10:K33">IF(($F10=0),0,(($H10/$F10)*100))</f>
        <v>-11.786797669276407</v>
      </c>
      <c r="L10" s="83">
        <v>451731889</v>
      </c>
      <c r="M10" s="84">
        <v>12710062</v>
      </c>
      <c r="N10" s="31">
        <f aca="true" t="shared" si="4" ref="N10:N33">IF(($L10=0),0,(($E10/$L10)*100))</f>
        <v>-24.361571914618587</v>
      </c>
      <c r="O10" s="30">
        <f aca="true" t="shared" si="5" ref="O10:O33">IF(($M10=0),0,(($H10/$M10)*100))</f>
        <v>-1882.4237128032892</v>
      </c>
      <c r="P10" s="5"/>
      <c r="Q10" s="32"/>
    </row>
    <row r="11" spans="1:17" ht="16.5">
      <c r="A11" s="6" t="s">
        <v>16</v>
      </c>
      <c r="B11" s="33" t="s">
        <v>21</v>
      </c>
      <c r="C11" s="65">
        <v>7621868736</v>
      </c>
      <c r="D11" s="66">
        <v>8073600625</v>
      </c>
      <c r="E11" s="67">
        <f t="shared" si="0"/>
        <v>451731889</v>
      </c>
      <c r="F11" s="65">
        <v>8233354904</v>
      </c>
      <c r="G11" s="66">
        <v>8246064966</v>
      </c>
      <c r="H11" s="67">
        <f t="shared" si="1"/>
        <v>12710062</v>
      </c>
      <c r="I11" s="67">
        <v>8742275398</v>
      </c>
      <c r="J11" s="34">
        <f t="shared" si="2"/>
        <v>5.926786522396494</v>
      </c>
      <c r="K11" s="35">
        <f t="shared" si="3"/>
        <v>0.15437281822778084</v>
      </c>
      <c r="L11" s="85">
        <v>451731889</v>
      </c>
      <c r="M11" s="86">
        <v>12710062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2301339360</v>
      </c>
      <c r="D13" s="63">
        <v>2168335607</v>
      </c>
      <c r="E13" s="64">
        <f t="shared" si="0"/>
        <v>-133003753</v>
      </c>
      <c r="F13" s="62">
        <v>2421621176</v>
      </c>
      <c r="G13" s="63">
        <v>2180452359</v>
      </c>
      <c r="H13" s="64">
        <f t="shared" si="1"/>
        <v>-241168817</v>
      </c>
      <c r="I13" s="64">
        <v>2198021596</v>
      </c>
      <c r="J13" s="29">
        <f t="shared" si="2"/>
        <v>-5.779406345355341</v>
      </c>
      <c r="K13" s="30">
        <f t="shared" si="3"/>
        <v>-9.95898199892517</v>
      </c>
      <c r="L13" s="83">
        <v>117558527</v>
      </c>
      <c r="M13" s="84">
        <v>-76897695</v>
      </c>
      <c r="N13" s="31">
        <f t="shared" si="4"/>
        <v>-113.13832896187957</v>
      </c>
      <c r="O13" s="30">
        <f t="shared" si="5"/>
        <v>313.6229466956064</v>
      </c>
      <c r="P13" s="5"/>
      <c r="Q13" s="32"/>
    </row>
    <row r="14" spans="1:17" ht="12.75">
      <c r="A14" s="2" t="s">
        <v>16</v>
      </c>
      <c r="B14" s="28" t="s">
        <v>24</v>
      </c>
      <c r="C14" s="62">
        <v>1059496284</v>
      </c>
      <c r="D14" s="63">
        <v>943784132</v>
      </c>
      <c r="E14" s="64">
        <f t="shared" si="0"/>
        <v>-115712152</v>
      </c>
      <c r="F14" s="62">
        <v>1112430575</v>
      </c>
      <c r="G14" s="63">
        <v>818967406</v>
      </c>
      <c r="H14" s="64">
        <f t="shared" si="1"/>
        <v>-293463169</v>
      </c>
      <c r="I14" s="64">
        <v>793445684</v>
      </c>
      <c r="J14" s="29">
        <f t="shared" si="2"/>
        <v>-10.921430659779455</v>
      </c>
      <c r="K14" s="30">
        <f t="shared" si="3"/>
        <v>-26.380358073131887</v>
      </c>
      <c r="L14" s="83">
        <v>117558527</v>
      </c>
      <c r="M14" s="84">
        <v>-76897695</v>
      </c>
      <c r="N14" s="31">
        <f t="shared" si="4"/>
        <v>-98.42939934080664</v>
      </c>
      <c r="O14" s="30">
        <f t="shared" si="5"/>
        <v>381.6280435974056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117558527</v>
      </c>
      <c r="M15" s="84">
        <v>-76897695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1881717591</v>
      </c>
      <c r="D16" s="63">
        <v>2002152946</v>
      </c>
      <c r="E16" s="64">
        <f t="shared" si="0"/>
        <v>120435355</v>
      </c>
      <c r="F16" s="62">
        <v>1972040035</v>
      </c>
      <c r="G16" s="63">
        <v>2115278758</v>
      </c>
      <c r="H16" s="64">
        <f t="shared" si="1"/>
        <v>143238723</v>
      </c>
      <c r="I16" s="64">
        <v>2265103341</v>
      </c>
      <c r="J16" s="29">
        <f t="shared" si="2"/>
        <v>6.400288522359888</v>
      </c>
      <c r="K16" s="30">
        <f t="shared" si="3"/>
        <v>7.26347946582129</v>
      </c>
      <c r="L16" s="83">
        <v>117558527</v>
      </c>
      <c r="M16" s="84">
        <v>-76897695</v>
      </c>
      <c r="N16" s="31">
        <f t="shared" si="4"/>
        <v>102.44714532702505</v>
      </c>
      <c r="O16" s="30">
        <f t="shared" si="5"/>
        <v>-186.27180307550182</v>
      </c>
      <c r="P16" s="5"/>
      <c r="Q16" s="32"/>
    </row>
    <row r="17" spans="1:17" ht="12.75">
      <c r="A17" s="2" t="s">
        <v>16</v>
      </c>
      <c r="B17" s="28" t="s">
        <v>26</v>
      </c>
      <c r="C17" s="62">
        <v>2090716976</v>
      </c>
      <c r="D17" s="63">
        <v>2336556053</v>
      </c>
      <c r="E17" s="64">
        <f t="shared" si="0"/>
        <v>245839077</v>
      </c>
      <c r="F17" s="62">
        <v>2166390327</v>
      </c>
      <c r="G17" s="63">
        <v>2480885895</v>
      </c>
      <c r="H17" s="64">
        <f t="shared" si="1"/>
        <v>314495568</v>
      </c>
      <c r="I17" s="64">
        <v>2562183843</v>
      </c>
      <c r="J17" s="41">
        <f t="shared" si="2"/>
        <v>11.75860146648563</v>
      </c>
      <c r="K17" s="30">
        <f t="shared" si="3"/>
        <v>14.51703158384717</v>
      </c>
      <c r="L17" s="87">
        <v>117558527</v>
      </c>
      <c r="M17" s="84">
        <v>-76897695</v>
      </c>
      <c r="N17" s="31">
        <f t="shared" si="4"/>
        <v>209.12058297566114</v>
      </c>
      <c r="O17" s="30">
        <f t="shared" si="5"/>
        <v>-408.9791872175102</v>
      </c>
      <c r="P17" s="5"/>
      <c r="Q17" s="32"/>
    </row>
    <row r="18" spans="1:17" ht="16.5">
      <c r="A18" s="2" t="s">
        <v>16</v>
      </c>
      <c r="B18" s="33" t="s">
        <v>27</v>
      </c>
      <c r="C18" s="65">
        <v>7333270211</v>
      </c>
      <c r="D18" s="66">
        <v>7450828738</v>
      </c>
      <c r="E18" s="67">
        <f t="shared" si="0"/>
        <v>117558527</v>
      </c>
      <c r="F18" s="65">
        <v>7672482113</v>
      </c>
      <c r="G18" s="66">
        <v>7595584418</v>
      </c>
      <c r="H18" s="67">
        <f t="shared" si="1"/>
        <v>-76897695</v>
      </c>
      <c r="I18" s="67">
        <v>7818754464</v>
      </c>
      <c r="J18" s="42">
        <f t="shared" si="2"/>
        <v>1.6030846214238867</v>
      </c>
      <c r="K18" s="35">
        <f t="shared" si="3"/>
        <v>-1.0022531674555109</v>
      </c>
      <c r="L18" s="88">
        <v>117558527</v>
      </c>
      <c r="M18" s="86">
        <v>-76897695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288598525</v>
      </c>
      <c r="D19" s="72">
        <v>622771887</v>
      </c>
      <c r="E19" s="73">
        <f t="shared" si="0"/>
        <v>334173362</v>
      </c>
      <c r="F19" s="74">
        <v>560872791</v>
      </c>
      <c r="G19" s="75">
        <v>650480548</v>
      </c>
      <c r="H19" s="76">
        <f t="shared" si="1"/>
        <v>89607757</v>
      </c>
      <c r="I19" s="76">
        <v>923520934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56448097</v>
      </c>
      <c r="D22" s="63">
        <v>0</v>
      </c>
      <c r="E22" s="64">
        <f t="shared" si="0"/>
        <v>-56448097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-100</v>
      </c>
      <c r="K22" s="30">
        <f t="shared" si="3"/>
        <v>0</v>
      </c>
      <c r="L22" s="83">
        <v>40744601</v>
      </c>
      <c r="M22" s="84">
        <v>132488678</v>
      </c>
      <c r="N22" s="31">
        <f t="shared" si="4"/>
        <v>-138.54129286969825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189293805</v>
      </c>
      <c r="D23" s="63">
        <v>290196394</v>
      </c>
      <c r="E23" s="64">
        <f t="shared" si="0"/>
        <v>100902589</v>
      </c>
      <c r="F23" s="62">
        <v>182127484</v>
      </c>
      <c r="G23" s="63">
        <v>236407153</v>
      </c>
      <c r="H23" s="64">
        <f t="shared" si="1"/>
        <v>54279669</v>
      </c>
      <c r="I23" s="64">
        <v>212313303</v>
      </c>
      <c r="J23" s="29">
        <f t="shared" si="2"/>
        <v>53.30474972490515</v>
      </c>
      <c r="K23" s="30">
        <f t="shared" si="3"/>
        <v>29.803118018146012</v>
      </c>
      <c r="L23" s="83">
        <v>40744601</v>
      </c>
      <c r="M23" s="84">
        <v>132488678</v>
      </c>
      <c r="N23" s="31">
        <f t="shared" si="4"/>
        <v>247.64652622319213</v>
      </c>
      <c r="O23" s="30">
        <f t="shared" si="5"/>
        <v>40.96928871159843</v>
      </c>
      <c r="P23" s="5"/>
      <c r="Q23" s="32"/>
    </row>
    <row r="24" spans="1:17" ht="12.75">
      <c r="A24" s="6" t="s">
        <v>16</v>
      </c>
      <c r="B24" s="28" t="s">
        <v>32</v>
      </c>
      <c r="C24" s="62">
        <v>934519151</v>
      </c>
      <c r="D24" s="63">
        <v>930809260</v>
      </c>
      <c r="E24" s="64">
        <f t="shared" si="0"/>
        <v>-3709891</v>
      </c>
      <c r="F24" s="62">
        <v>941428547</v>
      </c>
      <c r="G24" s="63">
        <v>1019637556</v>
      </c>
      <c r="H24" s="64">
        <f t="shared" si="1"/>
        <v>78209009</v>
      </c>
      <c r="I24" s="64">
        <v>1034018712</v>
      </c>
      <c r="J24" s="29">
        <f t="shared" si="2"/>
        <v>-0.39698394581107954</v>
      </c>
      <c r="K24" s="30">
        <f t="shared" si="3"/>
        <v>8.307482203426321</v>
      </c>
      <c r="L24" s="83">
        <v>40744601</v>
      </c>
      <c r="M24" s="84">
        <v>132488678</v>
      </c>
      <c r="N24" s="31">
        <f t="shared" si="4"/>
        <v>-9.105233353493878</v>
      </c>
      <c r="O24" s="30">
        <f t="shared" si="5"/>
        <v>59.03071128840156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40744601</v>
      </c>
      <c r="M25" s="84">
        <v>132488678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1180261053</v>
      </c>
      <c r="D26" s="66">
        <v>1221005654</v>
      </c>
      <c r="E26" s="67">
        <f t="shared" si="0"/>
        <v>40744601</v>
      </c>
      <c r="F26" s="65">
        <v>1123556031</v>
      </c>
      <c r="G26" s="66">
        <v>1256044709</v>
      </c>
      <c r="H26" s="67">
        <f t="shared" si="1"/>
        <v>132488678</v>
      </c>
      <c r="I26" s="67">
        <v>1246332015</v>
      </c>
      <c r="J26" s="42">
        <f t="shared" si="2"/>
        <v>3.452168560204113</v>
      </c>
      <c r="K26" s="35">
        <f t="shared" si="3"/>
        <v>11.79190662009806</v>
      </c>
      <c r="L26" s="88">
        <v>40744601</v>
      </c>
      <c r="M26" s="86">
        <v>132488678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307164442</v>
      </c>
      <c r="D28" s="63">
        <v>332681241</v>
      </c>
      <c r="E28" s="64">
        <f t="shared" si="0"/>
        <v>25516799</v>
      </c>
      <c r="F28" s="62">
        <v>300705516</v>
      </c>
      <c r="G28" s="63">
        <v>297404542</v>
      </c>
      <c r="H28" s="64">
        <f t="shared" si="1"/>
        <v>-3300974</v>
      </c>
      <c r="I28" s="64">
        <v>346782751</v>
      </c>
      <c r="J28" s="29">
        <f t="shared" si="2"/>
        <v>8.30721122336159</v>
      </c>
      <c r="K28" s="30">
        <f t="shared" si="3"/>
        <v>-1.097743082305148</v>
      </c>
      <c r="L28" s="83">
        <v>40744601</v>
      </c>
      <c r="M28" s="84">
        <v>132488678</v>
      </c>
      <c r="N28" s="31">
        <f t="shared" si="4"/>
        <v>62.62620905282641</v>
      </c>
      <c r="O28" s="30">
        <f t="shared" si="5"/>
        <v>-2.491514029598816</v>
      </c>
      <c r="P28" s="5"/>
      <c r="Q28" s="32"/>
    </row>
    <row r="29" spans="1:17" ht="12.75">
      <c r="A29" s="6" t="s">
        <v>16</v>
      </c>
      <c r="B29" s="28" t="s">
        <v>36</v>
      </c>
      <c r="C29" s="62">
        <v>182296215</v>
      </c>
      <c r="D29" s="63">
        <v>169165859</v>
      </c>
      <c r="E29" s="64">
        <f t="shared" si="0"/>
        <v>-13130356</v>
      </c>
      <c r="F29" s="62">
        <v>188414346</v>
      </c>
      <c r="G29" s="63">
        <v>127890481</v>
      </c>
      <c r="H29" s="64">
        <f t="shared" si="1"/>
        <v>-60523865</v>
      </c>
      <c r="I29" s="64">
        <v>92789359</v>
      </c>
      <c r="J29" s="29">
        <f t="shared" si="2"/>
        <v>-7.202758433574719</v>
      </c>
      <c r="K29" s="30">
        <f t="shared" si="3"/>
        <v>-32.122747702024775</v>
      </c>
      <c r="L29" s="83">
        <v>40744601</v>
      </c>
      <c r="M29" s="84">
        <v>132488678</v>
      </c>
      <c r="N29" s="31">
        <f t="shared" si="4"/>
        <v>-32.22600216406586</v>
      </c>
      <c r="O29" s="30">
        <f t="shared" si="5"/>
        <v>-45.68229218801625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40744601</v>
      </c>
      <c r="M30" s="84">
        <v>132488678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153654647</v>
      </c>
      <c r="D31" s="63">
        <v>160167056</v>
      </c>
      <c r="E31" s="64">
        <f t="shared" si="0"/>
        <v>6512409</v>
      </c>
      <c r="F31" s="62">
        <v>176636653</v>
      </c>
      <c r="G31" s="63">
        <v>134072892</v>
      </c>
      <c r="H31" s="64">
        <f t="shared" si="1"/>
        <v>-42563761</v>
      </c>
      <c r="I31" s="64">
        <v>175523940</v>
      </c>
      <c r="J31" s="29">
        <f t="shared" si="2"/>
        <v>4.238341714455275</v>
      </c>
      <c r="K31" s="30">
        <f t="shared" si="3"/>
        <v>-24.096788677262808</v>
      </c>
      <c r="L31" s="83">
        <v>40744601</v>
      </c>
      <c r="M31" s="84">
        <v>132488678</v>
      </c>
      <c r="N31" s="31">
        <f t="shared" si="4"/>
        <v>15.98348944440516</v>
      </c>
      <c r="O31" s="30">
        <f t="shared" si="5"/>
        <v>-32.12633837285326</v>
      </c>
      <c r="P31" s="5"/>
      <c r="Q31" s="32"/>
    </row>
    <row r="32" spans="1:17" ht="12.75">
      <c r="A32" s="6" t="s">
        <v>16</v>
      </c>
      <c r="B32" s="28" t="s">
        <v>39</v>
      </c>
      <c r="C32" s="62">
        <v>537145749</v>
      </c>
      <c r="D32" s="63">
        <v>558991498</v>
      </c>
      <c r="E32" s="64">
        <f t="shared" si="0"/>
        <v>21845749</v>
      </c>
      <c r="F32" s="62">
        <v>457799516</v>
      </c>
      <c r="G32" s="63">
        <v>696676794</v>
      </c>
      <c r="H32" s="64">
        <f t="shared" si="1"/>
        <v>238877278</v>
      </c>
      <c r="I32" s="64">
        <v>631235965</v>
      </c>
      <c r="J32" s="29">
        <f t="shared" si="2"/>
        <v>4.067005843510827</v>
      </c>
      <c r="K32" s="30">
        <f t="shared" si="3"/>
        <v>52.17945184546679</v>
      </c>
      <c r="L32" s="83">
        <v>40744601</v>
      </c>
      <c r="M32" s="84">
        <v>132488678</v>
      </c>
      <c r="N32" s="31">
        <f t="shared" si="4"/>
        <v>53.616303666834284</v>
      </c>
      <c r="O32" s="30">
        <f t="shared" si="5"/>
        <v>180.30014459046834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1180261053</v>
      </c>
      <c r="D33" s="81">
        <v>1221005654</v>
      </c>
      <c r="E33" s="82">
        <f t="shared" si="0"/>
        <v>40744601</v>
      </c>
      <c r="F33" s="80">
        <v>1123556031</v>
      </c>
      <c r="G33" s="81">
        <v>1256044709</v>
      </c>
      <c r="H33" s="82">
        <f t="shared" si="1"/>
        <v>132488678</v>
      </c>
      <c r="I33" s="82">
        <v>1246332015</v>
      </c>
      <c r="J33" s="57">
        <f t="shared" si="2"/>
        <v>3.452168560204113</v>
      </c>
      <c r="K33" s="58">
        <f t="shared" si="3"/>
        <v>11.79190662009806</v>
      </c>
      <c r="L33" s="95">
        <v>40744601</v>
      </c>
      <c r="M33" s="96">
        <v>132488678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86853722</v>
      </c>
      <c r="D8" s="63">
        <v>84415812</v>
      </c>
      <c r="E8" s="64">
        <f>$D8-$C8</f>
        <v>-2437910</v>
      </c>
      <c r="F8" s="62">
        <v>91022701</v>
      </c>
      <c r="G8" s="63">
        <v>87792444</v>
      </c>
      <c r="H8" s="64">
        <f>$G8-$F8</f>
        <v>-3230257</v>
      </c>
      <c r="I8" s="64">
        <v>91304142</v>
      </c>
      <c r="J8" s="29">
        <f>IF(($C8=0),0,(($E8/$C8)*100))</f>
        <v>-2.806914826286892</v>
      </c>
      <c r="K8" s="30">
        <f>IF(($F8=0),0,(($H8/$F8)*100))</f>
        <v>-3.5488476660344324</v>
      </c>
      <c r="L8" s="83">
        <v>40557722</v>
      </c>
      <c r="M8" s="84">
        <v>34346635</v>
      </c>
      <c r="N8" s="31">
        <f>IF(($L8=0),0,(($E8/$L8)*100))</f>
        <v>-6.010963830759528</v>
      </c>
      <c r="O8" s="30">
        <f>IF(($M8=0),0,(($H8/$M8)*100))</f>
        <v>-9.404871830966847</v>
      </c>
      <c r="P8" s="5"/>
      <c r="Q8" s="32"/>
    </row>
    <row r="9" spans="1:17" ht="12.75">
      <c r="A9" s="2" t="s">
        <v>16</v>
      </c>
      <c r="B9" s="28" t="s">
        <v>19</v>
      </c>
      <c r="C9" s="62">
        <v>594811130</v>
      </c>
      <c r="D9" s="63">
        <v>637522530</v>
      </c>
      <c r="E9" s="64">
        <f>$D9-$C9</f>
        <v>42711400</v>
      </c>
      <c r="F9" s="62">
        <v>623362066</v>
      </c>
      <c r="G9" s="63">
        <v>663023433</v>
      </c>
      <c r="H9" s="64">
        <f>$G9-$F9</f>
        <v>39661367</v>
      </c>
      <c r="I9" s="64">
        <v>689544368</v>
      </c>
      <c r="J9" s="29">
        <f>IF(($C9=0),0,(($E9/$C9)*100))</f>
        <v>7.1806659031413895</v>
      </c>
      <c r="K9" s="30">
        <f>IF(($F9=0),0,(($H9/$F9)*100))</f>
        <v>6.362492869432963</v>
      </c>
      <c r="L9" s="83">
        <v>40557722</v>
      </c>
      <c r="M9" s="84">
        <v>34346635</v>
      </c>
      <c r="N9" s="31">
        <f>IF(($L9=0),0,(($E9/$L9)*100))</f>
        <v>105.31015523998117</v>
      </c>
      <c r="O9" s="30">
        <f>IF(($M9=0),0,(($H9/$M9)*100))</f>
        <v>115.47380696828088</v>
      </c>
      <c r="P9" s="5"/>
      <c r="Q9" s="32"/>
    </row>
    <row r="10" spans="1:17" ht="12.75">
      <c r="A10" s="2" t="s">
        <v>16</v>
      </c>
      <c r="B10" s="28" t="s">
        <v>20</v>
      </c>
      <c r="C10" s="62">
        <v>297509257</v>
      </c>
      <c r="D10" s="63">
        <v>297793489</v>
      </c>
      <c r="E10" s="64">
        <f aca="true" t="shared" si="0" ref="E10:E33">$D10-$C10</f>
        <v>284232</v>
      </c>
      <c r="F10" s="62">
        <v>311789702</v>
      </c>
      <c r="G10" s="63">
        <v>309705227</v>
      </c>
      <c r="H10" s="64">
        <f aca="true" t="shared" si="1" ref="H10:H33">$G10-$F10</f>
        <v>-2084475</v>
      </c>
      <c r="I10" s="64">
        <v>322093433</v>
      </c>
      <c r="J10" s="29">
        <f aca="true" t="shared" si="2" ref="J10:J33">IF(($C10=0),0,(($E10/$C10)*100))</f>
        <v>0.09553719533506819</v>
      </c>
      <c r="K10" s="30">
        <f aca="true" t="shared" si="3" ref="K10:K33">IF(($F10=0),0,(($H10/$F10)*100))</f>
        <v>-0.668551586735857</v>
      </c>
      <c r="L10" s="83">
        <v>40557722</v>
      </c>
      <c r="M10" s="84">
        <v>34346635</v>
      </c>
      <c r="N10" s="31">
        <f aca="true" t="shared" si="4" ref="N10:N33">IF(($L10=0),0,(($E10/$L10)*100))</f>
        <v>0.7008085907783479</v>
      </c>
      <c r="O10" s="30">
        <f aca="true" t="shared" si="5" ref="O10:O33">IF(($M10=0),0,(($H10/$M10)*100))</f>
        <v>-6.068935137314034</v>
      </c>
      <c r="P10" s="5"/>
      <c r="Q10" s="32"/>
    </row>
    <row r="11" spans="1:17" ht="16.5">
      <c r="A11" s="6" t="s">
        <v>16</v>
      </c>
      <c r="B11" s="33" t="s">
        <v>21</v>
      </c>
      <c r="C11" s="65">
        <v>979174109</v>
      </c>
      <c r="D11" s="66">
        <v>1019731831</v>
      </c>
      <c r="E11" s="67">
        <f t="shared" si="0"/>
        <v>40557722</v>
      </c>
      <c r="F11" s="65">
        <v>1026174469</v>
      </c>
      <c r="G11" s="66">
        <v>1060521104</v>
      </c>
      <c r="H11" s="67">
        <f t="shared" si="1"/>
        <v>34346635</v>
      </c>
      <c r="I11" s="67">
        <v>1102941943</v>
      </c>
      <c r="J11" s="34">
        <f t="shared" si="2"/>
        <v>4.142033743255357</v>
      </c>
      <c r="K11" s="35">
        <f t="shared" si="3"/>
        <v>3.347056084280733</v>
      </c>
      <c r="L11" s="85">
        <v>40557722</v>
      </c>
      <c r="M11" s="86">
        <v>34346635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321379176</v>
      </c>
      <c r="D13" s="63">
        <v>322955188</v>
      </c>
      <c r="E13" s="64">
        <f t="shared" si="0"/>
        <v>1576012</v>
      </c>
      <c r="F13" s="62">
        <v>336805374</v>
      </c>
      <c r="G13" s="63">
        <v>335873404</v>
      </c>
      <c r="H13" s="64">
        <f t="shared" si="1"/>
        <v>-931970</v>
      </c>
      <c r="I13" s="64">
        <v>349308332</v>
      </c>
      <c r="J13" s="29">
        <f t="shared" si="2"/>
        <v>0.49039020499573377</v>
      </c>
      <c r="K13" s="30">
        <f t="shared" si="3"/>
        <v>-0.2767087677169902</v>
      </c>
      <c r="L13" s="83">
        <v>38271970</v>
      </c>
      <c r="M13" s="84">
        <v>33421744</v>
      </c>
      <c r="N13" s="31">
        <f t="shared" si="4"/>
        <v>4.11792755899422</v>
      </c>
      <c r="O13" s="30">
        <f t="shared" si="5"/>
        <v>-2.7885139686307214</v>
      </c>
      <c r="P13" s="5"/>
      <c r="Q13" s="32"/>
    </row>
    <row r="14" spans="1:17" ht="12.75">
      <c r="A14" s="2" t="s">
        <v>16</v>
      </c>
      <c r="B14" s="28" t="s">
        <v>24</v>
      </c>
      <c r="C14" s="62">
        <v>98159191</v>
      </c>
      <c r="D14" s="63">
        <v>95496331</v>
      </c>
      <c r="E14" s="64">
        <f t="shared" si="0"/>
        <v>-2662860</v>
      </c>
      <c r="F14" s="62">
        <v>102870832</v>
      </c>
      <c r="G14" s="63">
        <v>99316184</v>
      </c>
      <c r="H14" s="64">
        <f t="shared" si="1"/>
        <v>-3554648</v>
      </c>
      <c r="I14" s="64">
        <v>103288831</v>
      </c>
      <c r="J14" s="29">
        <f t="shared" si="2"/>
        <v>-2.7127974190414834</v>
      </c>
      <c r="K14" s="30">
        <f t="shared" si="3"/>
        <v>-3.4554478960566777</v>
      </c>
      <c r="L14" s="83">
        <v>38271970</v>
      </c>
      <c r="M14" s="84">
        <v>33421744</v>
      </c>
      <c r="N14" s="31">
        <f t="shared" si="4"/>
        <v>-6.957729116112915</v>
      </c>
      <c r="O14" s="30">
        <f t="shared" si="5"/>
        <v>-10.635734628330585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38271970</v>
      </c>
      <c r="M15" s="84">
        <v>33421744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293319427</v>
      </c>
      <c r="D16" s="63">
        <v>318433985</v>
      </c>
      <c r="E16" s="64">
        <f t="shared" si="0"/>
        <v>25114558</v>
      </c>
      <c r="F16" s="62">
        <v>307398758</v>
      </c>
      <c r="G16" s="63">
        <v>331171344</v>
      </c>
      <c r="H16" s="64">
        <f t="shared" si="1"/>
        <v>23772586</v>
      </c>
      <c r="I16" s="64">
        <v>344418197</v>
      </c>
      <c r="J16" s="29">
        <f t="shared" si="2"/>
        <v>8.562187052138214</v>
      </c>
      <c r="K16" s="30">
        <f t="shared" si="3"/>
        <v>7.733468461183568</v>
      </c>
      <c r="L16" s="83">
        <v>38271970</v>
      </c>
      <c r="M16" s="84">
        <v>33421744</v>
      </c>
      <c r="N16" s="31">
        <f t="shared" si="4"/>
        <v>65.62128367052964</v>
      </c>
      <c r="O16" s="30">
        <f t="shared" si="5"/>
        <v>71.12910086319853</v>
      </c>
      <c r="P16" s="5"/>
      <c r="Q16" s="32"/>
    </row>
    <row r="17" spans="1:17" ht="12.75">
      <c r="A17" s="2" t="s">
        <v>16</v>
      </c>
      <c r="B17" s="28" t="s">
        <v>26</v>
      </c>
      <c r="C17" s="62">
        <v>247279891</v>
      </c>
      <c r="D17" s="63">
        <v>261524151</v>
      </c>
      <c r="E17" s="64">
        <f t="shared" si="0"/>
        <v>14244260</v>
      </c>
      <c r="F17" s="62">
        <v>259149337</v>
      </c>
      <c r="G17" s="63">
        <v>273285113</v>
      </c>
      <c r="H17" s="64">
        <f t="shared" si="1"/>
        <v>14135776</v>
      </c>
      <c r="I17" s="64">
        <v>284324686</v>
      </c>
      <c r="J17" s="41">
        <f t="shared" si="2"/>
        <v>5.760379439830795</v>
      </c>
      <c r="K17" s="30">
        <f t="shared" si="3"/>
        <v>5.454683451495768</v>
      </c>
      <c r="L17" s="87">
        <v>38271970</v>
      </c>
      <c r="M17" s="84">
        <v>33421744</v>
      </c>
      <c r="N17" s="31">
        <f t="shared" si="4"/>
        <v>37.21851788658906</v>
      </c>
      <c r="O17" s="30">
        <f t="shared" si="5"/>
        <v>42.29514773376279</v>
      </c>
      <c r="P17" s="5"/>
      <c r="Q17" s="32"/>
    </row>
    <row r="18" spans="1:17" ht="16.5">
      <c r="A18" s="2" t="s">
        <v>16</v>
      </c>
      <c r="B18" s="33" t="s">
        <v>27</v>
      </c>
      <c r="C18" s="65">
        <v>960137685</v>
      </c>
      <c r="D18" s="66">
        <v>998409655</v>
      </c>
      <c r="E18" s="67">
        <f t="shared" si="0"/>
        <v>38271970</v>
      </c>
      <c r="F18" s="65">
        <v>1006224301</v>
      </c>
      <c r="G18" s="66">
        <v>1039646045</v>
      </c>
      <c r="H18" s="67">
        <f t="shared" si="1"/>
        <v>33421744</v>
      </c>
      <c r="I18" s="67">
        <v>1081340046</v>
      </c>
      <c r="J18" s="42">
        <f t="shared" si="2"/>
        <v>3.9860918488997754</v>
      </c>
      <c r="K18" s="35">
        <f t="shared" si="3"/>
        <v>3.32150038185174</v>
      </c>
      <c r="L18" s="88">
        <v>38271970</v>
      </c>
      <c r="M18" s="86">
        <v>33421744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19036424</v>
      </c>
      <c r="D19" s="72">
        <v>21322176</v>
      </c>
      <c r="E19" s="73">
        <f t="shared" si="0"/>
        <v>2285752</v>
      </c>
      <c r="F19" s="74">
        <v>19950168</v>
      </c>
      <c r="G19" s="75">
        <v>20875059</v>
      </c>
      <c r="H19" s="76">
        <f t="shared" si="1"/>
        <v>924891</v>
      </c>
      <c r="I19" s="76">
        <v>21601897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3551964</v>
      </c>
      <c r="M22" s="84">
        <v>1789998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17679164</v>
      </c>
      <c r="D23" s="63">
        <v>22338472</v>
      </c>
      <c r="E23" s="64">
        <f t="shared" si="0"/>
        <v>4659308</v>
      </c>
      <c r="F23" s="62">
        <v>18527763</v>
      </c>
      <c r="G23" s="63">
        <v>21932011</v>
      </c>
      <c r="H23" s="64">
        <f t="shared" si="1"/>
        <v>3404248</v>
      </c>
      <c r="I23" s="64">
        <v>22701132</v>
      </c>
      <c r="J23" s="29">
        <f t="shared" si="2"/>
        <v>26.354798224621934</v>
      </c>
      <c r="K23" s="30">
        <f t="shared" si="3"/>
        <v>18.373766978776658</v>
      </c>
      <c r="L23" s="83">
        <v>3551964</v>
      </c>
      <c r="M23" s="84">
        <v>1789998</v>
      </c>
      <c r="N23" s="31">
        <f t="shared" si="4"/>
        <v>131.17554119354813</v>
      </c>
      <c r="O23" s="30">
        <f t="shared" si="5"/>
        <v>190.18166500744692</v>
      </c>
      <c r="P23" s="5"/>
      <c r="Q23" s="32"/>
    </row>
    <row r="24" spans="1:17" ht="12.75">
      <c r="A24" s="6" t="s">
        <v>16</v>
      </c>
      <c r="B24" s="28" t="s">
        <v>32</v>
      </c>
      <c r="C24" s="62">
        <v>57826544</v>
      </c>
      <c r="D24" s="63">
        <v>56719200</v>
      </c>
      <c r="E24" s="64">
        <f t="shared" si="0"/>
        <v>-1107344</v>
      </c>
      <c r="F24" s="62">
        <v>60602218</v>
      </c>
      <c r="G24" s="63">
        <v>58987968</v>
      </c>
      <c r="H24" s="64">
        <f t="shared" si="1"/>
        <v>-1614250</v>
      </c>
      <c r="I24" s="64">
        <v>61347487</v>
      </c>
      <c r="J24" s="29">
        <f t="shared" si="2"/>
        <v>-1.9149406542434906</v>
      </c>
      <c r="K24" s="30">
        <f t="shared" si="3"/>
        <v>-2.663681385390878</v>
      </c>
      <c r="L24" s="83">
        <v>3551964</v>
      </c>
      <c r="M24" s="84">
        <v>1789998</v>
      </c>
      <c r="N24" s="31">
        <f t="shared" si="4"/>
        <v>-31.175541193548135</v>
      </c>
      <c r="O24" s="30">
        <f t="shared" si="5"/>
        <v>-90.18166500744694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3551964</v>
      </c>
      <c r="M25" s="84">
        <v>1789998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75505708</v>
      </c>
      <c r="D26" s="66">
        <v>79057672</v>
      </c>
      <c r="E26" s="67">
        <f t="shared" si="0"/>
        <v>3551964</v>
      </c>
      <c r="F26" s="65">
        <v>79129981</v>
      </c>
      <c r="G26" s="66">
        <v>80919979</v>
      </c>
      <c r="H26" s="67">
        <f t="shared" si="1"/>
        <v>1789998</v>
      </c>
      <c r="I26" s="67">
        <v>84048619</v>
      </c>
      <c r="J26" s="42">
        <f t="shared" si="2"/>
        <v>4.704232427037172</v>
      </c>
      <c r="K26" s="35">
        <f t="shared" si="3"/>
        <v>2.2620983568794233</v>
      </c>
      <c r="L26" s="88">
        <v>3551964</v>
      </c>
      <c r="M26" s="86">
        <v>1789998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3551964</v>
      </c>
      <c r="M28" s="84">
        <v>1789998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3551964</v>
      </c>
      <c r="M29" s="84">
        <v>1789998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3551964</v>
      </c>
      <c r="M30" s="84">
        <v>1789998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42106544</v>
      </c>
      <c r="D31" s="63">
        <v>21588419</v>
      </c>
      <c r="E31" s="64">
        <f t="shared" si="0"/>
        <v>-20518125</v>
      </c>
      <c r="F31" s="62">
        <v>44127658</v>
      </c>
      <c r="G31" s="63">
        <v>22451956</v>
      </c>
      <c r="H31" s="64">
        <f t="shared" si="1"/>
        <v>-21675702</v>
      </c>
      <c r="I31" s="64">
        <v>23350034</v>
      </c>
      <c r="J31" s="29">
        <f t="shared" si="2"/>
        <v>-48.72906453685679</v>
      </c>
      <c r="K31" s="30">
        <f t="shared" si="3"/>
        <v>-49.12044505058483</v>
      </c>
      <c r="L31" s="83">
        <v>3551964</v>
      </c>
      <c r="M31" s="84">
        <v>1789998</v>
      </c>
      <c r="N31" s="31">
        <f t="shared" si="4"/>
        <v>-577.6557701598327</v>
      </c>
      <c r="O31" s="30">
        <f t="shared" si="5"/>
        <v>-1210.9344256250565</v>
      </c>
      <c r="P31" s="5"/>
      <c r="Q31" s="32"/>
    </row>
    <row r="32" spans="1:17" ht="12.75">
      <c r="A32" s="6" t="s">
        <v>16</v>
      </c>
      <c r="B32" s="28" t="s">
        <v>39</v>
      </c>
      <c r="C32" s="62">
        <v>33399164</v>
      </c>
      <c r="D32" s="63">
        <v>57469253</v>
      </c>
      <c r="E32" s="64">
        <f t="shared" si="0"/>
        <v>24070089</v>
      </c>
      <c r="F32" s="62">
        <v>35002323</v>
      </c>
      <c r="G32" s="63">
        <v>58468023</v>
      </c>
      <c r="H32" s="64">
        <f t="shared" si="1"/>
        <v>23465700</v>
      </c>
      <c r="I32" s="64">
        <v>60698585</v>
      </c>
      <c r="J32" s="29">
        <f t="shared" si="2"/>
        <v>72.0679385867263</v>
      </c>
      <c r="K32" s="30">
        <f t="shared" si="3"/>
        <v>67.04040757523437</v>
      </c>
      <c r="L32" s="83">
        <v>3551964</v>
      </c>
      <c r="M32" s="84">
        <v>1789998</v>
      </c>
      <c r="N32" s="31">
        <f t="shared" si="4"/>
        <v>677.6557701598327</v>
      </c>
      <c r="O32" s="30">
        <f t="shared" si="5"/>
        <v>1310.9344256250565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75505708</v>
      </c>
      <c r="D33" s="81">
        <v>79057672</v>
      </c>
      <c r="E33" s="82">
        <f t="shared" si="0"/>
        <v>3551964</v>
      </c>
      <c r="F33" s="80">
        <v>79129981</v>
      </c>
      <c r="G33" s="81">
        <v>80919979</v>
      </c>
      <c r="H33" s="82">
        <f t="shared" si="1"/>
        <v>1789998</v>
      </c>
      <c r="I33" s="82">
        <v>84048619</v>
      </c>
      <c r="J33" s="57">
        <f t="shared" si="2"/>
        <v>4.704232427037172</v>
      </c>
      <c r="K33" s="58">
        <f t="shared" si="3"/>
        <v>2.2620983568794233</v>
      </c>
      <c r="L33" s="95">
        <v>3551964</v>
      </c>
      <c r="M33" s="96">
        <v>1789998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103569750</v>
      </c>
      <c r="D8" s="63">
        <v>102877968</v>
      </c>
      <c r="E8" s="64">
        <f>$D8-$C8</f>
        <v>-691782</v>
      </c>
      <c r="F8" s="62">
        <v>108541100</v>
      </c>
      <c r="G8" s="63">
        <v>107404598</v>
      </c>
      <c r="H8" s="64">
        <f>$G8-$F8</f>
        <v>-1136502</v>
      </c>
      <c r="I8" s="64">
        <v>112237802</v>
      </c>
      <c r="J8" s="29">
        <f>IF(($C8=0),0,(($E8/$C8)*100))</f>
        <v>-0.6679382734823633</v>
      </c>
      <c r="K8" s="30">
        <f>IF(($F8=0),0,(($H8/$F8)*100))</f>
        <v>-1.047070648814136</v>
      </c>
      <c r="L8" s="83">
        <v>55123077</v>
      </c>
      <c r="M8" s="84">
        <v>65763561</v>
      </c>
      <c r="N8" s="31">
        <f>IF(($L8=0),0,(($E8/$L8)*100))</f>
        <v>-1.2549771123988596</v>
      </c>
      <c r="O8" s="30">
        <f>IF(($M8=0),0,(($H8/$M8)*100))</f>
        <v>-1.7281637166819481</v>
      </c>
      <c r="P8" s="5"/>
      <c r="Q8" s="32"/>
    </row>
    <row r="9" spans="1:17" ht="12.75">
      <c r="A9" s="2" t="s">
        <v>16</v>
      </c>
      <c r="B9" s="28" t="s">
        <v>19</v>
      </c>
      <c r="C9" s="62">
        <v>436656052</v>
      </c>
      <c r="D9" s="63">
        <v>507246383</v>
      </c>
      <c r="E9" s="64">
        <f>$D9-$C9</f>
        <v>70590331</v>
      </c>
      <c r="F9" s="62">
        <v>457615541</v>
      </c>
      <c r="G9" s="63">
        <v>544253917</v>
      </c>
      <c r="H9" s="64">
        <f>$G9-$F9</f>
        <v>86638376</v>
      </c>
      <c r="I9" s="64">
        <v>584386077</v>
      </c>
      <c r="J9" s="29">
        <f>IF(($C9=0),0,(($E9/$C9)*100))</f>
        <v>16.166117628892955</v>
      </c>
      <c r="K9" s="30">
        <f>IF(($F9=0),0,(($H9/$F9)*100))</f>
        <v>18.932568551031792</v>
      </c>
      <c r="L9" s="83">
        <v>55123077</v>
      </c>
      <c r="M9" s="84">
        <v>65763561</v>
      </c>
      <c r="N9" s="31">
        <f>IF(($L9=0),0,(($E9/$L9)*100))</f>
        <v>128.05948949475373</v>
      </c>
      <c r="O9" s="30">
        <f>IF(($M9=0),0,(($H9/$M9)*100))</f>
        <v>131.74222119754128</v>
      </c>
      <c r="P9" s="5"/>
      <c r="Q9" s="32"/>
    </row>
    <row r="10" spans="1:17" ht="12.75">
      <c r="A10" s="2" t="s">
        <v>16</v>
      </c>
      <c r="B10" s="28" t="s">
        <v>20</v>
      </c>
      <c r="C10" s="62">
        <v>287091266</v>
      </c>
      <c r="D10" s="63">
        <v>272315794</v>
      </c>
      <c r="E10" s="64">
        <f aca="true" t="shared" si="0" ref="E10:E33">$D10-$C10</f>
        <v>-14775472</v>
      </c>
      <c r="F10" s="62">
        <v>305462720</v>
      </c>
      <c r="G10" s="63">
        <v>285724407</v>
      </c>
      <c r="H10" s="64">
        <f aca="true" t="shared" si="1" ref="H10:H33">$G10-$F10</f>
        <v>-19738313</v>
      </c>
      <c r="I10" s="64">
        <v>286072705</v>
      </c>
      <c r="J10" s="29">
        <f aca="true" t="shared" si="2" ref="J10:J33">IF(($C10=0),0,(($E10/$C10)*100))</f>
        <v>-5.146611461179038</v>
      </c>
      <c r="K10" s="30">
        <f aca="true" t="shared" si="3" ref="K10:K33">IF(($F10=0),0,(($H10/$F10)*100))</f>
        <v>-6.461774778932107</v>
      </c>
      <c r="L10" s="83">
        <v>55123077</v>
      </c>
      <c r="M10" s="84">
        <v>65763561</v>
      </c>
      <c r="N10" s="31">
        <f aca="true" t="shared" si="4" ref="N10:N33">IF(($L10=0),0,(($E10/$L10)*100))</f>
        <v>-26.80451238235485</v>
      </c>
      <c r="O10" s="30">
        <f aca="true" t="shared" si="5" ref="O10:O33">IF(($M10=0),0,(($H10/$M10)*100))</f>
        <v>-30.014057480859346</v>
      </c>
      <c r="P10" s="5"/>
      <c r="Q10" s="32"/>
    </row>
    <row r="11" spans="1:17" ht="16.5">
      <c r="A11" s="6" t="s">
        <v>16</v>
      </c>
      <c r="B11" s="33" t="s">
        <v>21</v>
      </c>
      <c r="C11" s="65">
        <v>827317068</v>
      </c>
      <c r="D11" s="66">
        <v>882440145</v>
      </c>
      <c r="E11" s="67">
        <f t="shared" si="0"/>
        <v>55123077</v>
      </c>
      <c r="F11" s="65">
        <v>871619361</v>
      </c>
      <c r="G11" s="66">
        <v>937382922</v>
      </c>
      <c r="H11" s="67">
        <f t="shared" si="1"/>
        <v>65763561</v>
      </c>
      <c r="I11" s="67">
        <v>982696584</v>
      </c>
      <c r="J11" s="34">
        <f t="shared" si="2"/>
        <v>6.662871966760875</v>
      </c>
      <c r="K11" s="35">
        <f t="shared" si="3"/>
        <v>7.544986256908078</v>
      </c>
      <c r="L11" s="85">
        <v>55123077</v>
      </c>
      <c r="M11" s="86">
        <v>65763561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246061501</v>
      </c>
      <c r="D13" s="63">
        <v>257341815</v>
      </c>
      <c r="E13" s="64">
        <f t="shared" si="0"/>
        <v>11280314</v>
      </c>
      <c r="F13" s="62">
        <v>261440345</v>
      </c>
      <c r="G13" s="63">
        <v>268664856</v>
      </c>
      <c r="H13" s="64">
        <f t="shared" si="1"/>
        <v>7224511</v>
      </c>
      <c r="I13" s="64">
        <v>280754450</v>
      </c>
      <c r="J13" s="29">
        <f t="shared" si="2"/>
        <v>4.584347390451788</v>
      </c>
      <c r="K13" s="30">
        <f t="shared" si="3"/>
        <v>2.763349704117014</v>
      </c>
      <c r="L13" s="83">
        <v>37291473</v>
      </c>
      <c r="M13" s="84">
        <v>31858882</v>
      </c>
      <c r="N13" s="31">
        <f t="shared" si="4"/>
        <v>30.24904379615147</v>
      </c>
      <c r="O13" s="30">
        <f t="shared" si="5"/>
        <v>22.676599260451134</v>
      </c>
      <c r="P13" s="5"/>
      <c r="Q13" s="32"/>
    </row>
    <row r="14" spans="1:17" ht="12.75">
      <c r="A14" s="2" t="s">
        <v>16</v>
      </c>
      <c r="B14" s="28" t="s">
        <v>24</v>
      </c>
      <c r="C14" s="62">
        <v>107926883</v>
      </c>
      <c r="D14" s="63">
        <v>111177125</v>
      </c>
      <c r="E14" s="64">
        <f t="shared" si="0"/>
        <v>3250242</v>
      </c>
      <c r="F14" s="62">
        <v>113107374</v>
      </c>
      <c r="G14" s="63">
        <v>116068919</v>
      </c>
      <c r="H14" s="64">
        <f t="shared" si="1"/>
        <v>2961545</v>
      </c>
      <c r="I14" s="64">
        <v>121292020</v>
      </c>
      <c r="J14" s="29">
        <f t="shared" si="2"/>
        <v>3.011522161721283</v>
      </c>
      <c r="K14" s="30">
        <f t="shared" si="3"/>
        <v>2.618348296195083</v>
      </c>
      <c r="L14" s="83">
        <v>37291473</v>
      </c>
      <c r="M14" s="84">
        <v>31858882</v>
      </c>
      <c r="N14" s="31">
        <f t="shared" si="4"/>
        <v>8.715778001045976</v>
      </c>
      <c r="O14" s="30">
        <f t="shared" si="5"/>
        <v>9.29582211955837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37291473</v>
      </c>
      <c r="M15" s="84">
        <v>31858882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235970195</v>
      </c>
      <c r="D16" s="63">
        <v>307505771</v>
      </c>
      <c r="E16" s="64">
        <f t="shared" si="0"/>
        <v>71535576</v>
      </c>
      <c r="F16" s="62">
        <v>247296765</v>
      </c>
      <c r="G16" s="63">
        <v>321036024</v>
      </c>
      <c r="H16" s="64">
        <f t="shared" si="1"/>
        <v>73739259</v>
      </c>
      <c r="I16" s="64">
        <v>335482645</v>
      </c>
      <c r="J16" s="29">
        <f t="shared" si="2"/>
        <v>30.31551336388055</v>
      </c>
      <c r="K16" s="30">
        <f t="shared" si="3"/>
        <v>29.81812519868588</v>
      </c>
      <c r="L16" s="83">
        <v>37291473</v>
      </c>
      <c r="M16" s="84">
        <v>31858882</v>
      </c>
      <c r="N16" s="31">
        <f t="shared" si="4"/>
        <v>191.82823912587202</v>
      </c>
      <c r="O16" s="30">
        <f t="shared" si="5"/>
        <v>231.45589038560738</v>
      </c>
      <c r="P16" s="5"/>
      <c r="Q16" s="32"/>
    </row>
    <row r="17" spans="1:17" ht="12.75">
      <c r="A17" s="2" t="s">
        <v>16</v>
      </c>
      <c r="B17" s="28" t="s">
        <v>26</v>
      </c>
      <c r="C17" s="62">
        <v>275163397</v>
      </c>
      <c r="D17" s="63">
        <v>226388738</v>
      </c>
      <c r="E17" s="64">
        <f t="shared" si="0"/>
        <v>-48774659</v>
      </c>
      <c r="F17" s="62">
        <v>288442798</v>
      </c>
      <c r="G17" s="63">
        <v>236376365</v>
      </c>
      <c r="H17" s="64">
        <f t="shared" si="1"/>
        <v>-52066433</v>
      </c>
      <c r="I17" s="64">
        <v>247013071</v>
      </c>
      <c r="J17" s="41">
        <f t="shared" si="2"/>
        <v>-17.725707536602332</v>
      </c>
      <c r="K17" s="30">
        <f t="shared" si="3"/>
        <v>-18.05086948296764</v>
      </c>
      <c r="L17" s="87">
        <v>37291473</v>
      </c>
      <c r="M17" s="84">
        <v>31858882</v>
      </c>
      <c r="N17" s="31">
        <f t="shared" si="4"/>
        <v>-130.79306092306945</v>
      </c>
      <c r="O17" s="30">
        <f t="shared" si="5"/>
        <v>-163.42831176561688</v>
      </c>
      <c r="P17" s="5"/>
      <c r="Q17" s="32"/>
    </row>
    <row r="18" spans="1:17" ht="16.5">
      <c r="A18" s="2" t="s">
        <v>16</v>
      </c>
      <c r="B18" s="33" t="s">
        <v>27</v>
      </c>
      <c r="C18" s="65">
        <v>865121976</v>
      </c>
      <c r="D18" s="66">
        <v>902413449</v>
      </c>
      <c r="E18" s="67">
        <f t="shared" si="0"/>
        <v>37291473</v>
      </c>
      <c r="F18" s="65">
        <v>910287282</v>
      </c>
      <c r="G18" s="66">
        <v>942146164</v>
      </c>
      <c r="H18" s="67">
        <f t="shared" si="1"/>
        <v>31858882</v>
      </c>
      <c r="I18" s="67">
        <v>984542186</v>
      </c>
      <c r="J18" s="42">
        <f t="shared" si="2"/>
        <v>4.31054510630071</v>
      </c>
      <c r="K18" s="35">
        <f t="shared" si="3"/>
        <v>3.499871153862831</v>
      </c>
      <c r="L18" s="88">
        <v>37291473</v>
      </c>
      <c r="M18" s="86">
        <v>31858882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-37804908</v>
      </c>
      <c r="D19" s="72">
        <v>-19973304</v>
      </c>
      <c r="E19" s="73">
        <f t="shared" si="0"/>
        <v>17831604</v>
      </c>
      <c r="F19" s="74">
        <v>-38667921</v>
      </c>
      <c r="G19" s="75">
        <v>-4763242</v>
      </c>
      <c r="H19" s="76">
        <f t="shared" si="1"/>
        <v>33904679</v>
      </c>
      <c r="I19" s="76">
        <v>-1845602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-16819999</v>
      </c>
      <c r="M22" s="84">
        <v>-18736000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-16819999</v>
      </c>
      <c r="M23" s="84">
        <v>-18736000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174223750</v>
      </c>
      <c r="D24" s="63">
        <v>157403751</v>
      </c>
      <c r="E24" s="64">
        <f t="shared" si="0"/>
        <v>-16819999</v>
      </c>
      <c r="F24" s="62">
        <v>150422900</v>
      </c>
      <c r="G24" s="63">
        <v>131686900</v>
      </c>
      <c r="H24" s="64">
        <f t="shared" si="1"/>
        <v>-18736000</v>
      </c>
      <c r="I24" s="64">
        <v>155131661</v>
      </c>
      <c r="J24" s="29">
        <f t="shared" si="2"/>
        <v>-9.654251501302205</v>
      </c>
      <c r="K24" s="30">
        <f t="shared" si="3"/>
        <v>-12.455550318468797</v>
      </c>
      <c r="L24" s="83">
        <v>-16819999</v>
      </c>
      <c r="M24" s="84">
        <v>-18736000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-16819999</v>
      </c>
      <c r="M25" s="84">
        <v>-18736000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174223750</v>
      </c>
      <c r="D26" s="66">
        <v>157403751</v>
      </c>
      <c r="E26" s="67">
        <f t="shared" si="0"/>
        <v>-16819999</v>
      </c>
      <c r="F26" s="65">
        <v>150422900</v>
      </c>
      <c r="G26" s="66">
        <v>131686900</v>
      </c>
      <c r="H26" s="67">
        <f t="shared" si="1"/>
        <v>-18736000</v>
      </c>
      <c r="I26" s="67">
        <v>155131661</v>
      </c>
      <c r="J26" s="42">
        <f t="shared" si="2"/>
        <v>-9.654251501302205</v>
      </c>
      <c r="K26" s="35">
        <f t="shared" si="3"/>
        <v>-12.455550318468797</v>
      </c>
      <c r="L26" s="88">
        <v>-16819999</v>
      </c>
      <c r="M26" s="86">
        <v>-18736000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121519422</v>
      </c>
      <c r="D28" s="63">
        <v>123611261</v>
      </c>
      <c r="E28" s="64">
        <f t="shared" si="0"/>
        <v>2091839</v>
      </c>
      <c r="F28" s="62">
        <v>80075585</v>
      </c>
      <c r="G28" s="63">
        <v>72730758</v>
      </c>
      <c r="H28" s="64">
        <f t="shared" si="1"/>
        <v>-7344827</v>
      </c>
      <c r="I28" s="64">
        <v>92917000</v>
      </c>
      <c r="J28" s="29">
        <f t="shared" si="2"/>
        <v>1.7214030198399066</v>
      </c>
      <c r="K28" s="30">
        <f t="shared" si="3"/>
        <v>-9.172367582453504</v>
      </c>
      <c r="L28" s="83">
        <v>-16819999</v>
      </c>
      <c r="M28" s="84">
        <v>-18736000</v>
      </c>
      <c r="N28" s="31">
        <f t="shared" si="4"/>
        <v>-12.436617861867887</v>
      </c>
      <c r="O28" s="30">
        <f t="shared" si="5"/>
        <v>39.20168125533732</v>
      </c>
      <c r="P28" s="5"/>
      <c r="Q28" s="32"/>
    </row>
    <row r="29" spans="1:17" ht="12.75">
      <c r="A29" s="6" t="s">
        <v>16</v>
      </c>
      <c r="B29" s="28" t="s">
        <v>36</v>
      </c>
      <c r="C29" s="62">
        <v>17000000</v>
      </c>
      <c r="D29" s="63">
        <v>10000000</v>
      </c>
      <c r="E29" s="64">
        <f t="shared" si="0"/>
        <v>-7000000</v>
      </c>
      <c r="F29" s="62">
        <v>20582000</v>
      </c>
      <c r="G29" s="63">
        <v>17000000</v>
      </c>
      <c r="H29" s="64">
        <f t="shared" si="1"/>
        <v>-3582000</v>
      </c>
      <c r="I29" s="64">
        <v>15000000</v>
      </c>
      <c r="J29" s="29">
        <f t="shared" si="2"/>
        <v>-41.17647058823529</v>
      </c>
      <c r="K29" s="30">
        <f t="shared" si="3"/>
        <v>-17.403556505684577</v>
      </c>
      <c r="L29" s="83">
        <v>-16819999</v>
      </c>
      <c r="M29" s="84">
        <v>-18736000</v>
      </c>
      <c r="N29" s="31">
        <f t="shared" si="4"/>
        <v>41.617124947510405</v>
      </c>
      <c r="O29" s="30">
        <f t="shared" si="5"/>
        <v>19.118274978650724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-16819999</v>
      </c>
      <c r="M30" s="84">
        <v>-18736000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20246138</v>
      </c>
      <c r="D31" s="63">
        <v>8106830</v>
      </c>
      <c r="E31" s="64">
        <f t="shared" si="0"/>
        <v>-12139308</v>
      </c>
      <c r="F31" s="62">
        <v>33563319</v>
      </c>
      <c r="G31" s="63">
        <v>20050733</v>
      </c>
      <c r="H31" s="64">
        <f t="shared" si="1"/>
        <v>-13512586</v>
      </c>
      <c r="I31" s="64">
        <v>0</v>
      </c>
      <c r="J31" s="29">
        <f t="shared" si="2"/>
        <v>-59.958635074007695</v>
      </c>
      <c r="K31" s="30">
        <f t="shared" si="3"/>
        <v>-40.25998143985701</v>
      </c>
      <c r="L31" s="83">
        <v>-16819999</v>
      </c>
      <c r="M31" s="84">
        <v>-18736000</v>
      </c>
      <c r="N31" s="31">
        <f t="shared" si="4"/>
        <v>72.17187111604466</v>
      </c>
      <c r="O31" s="30">
        <f t="shared" si="5"/>
        <v>72.1209756618275</v>
      </c>
      <c r="P31" s="5"/>
      <c r="Q31" s="32"/>
    </row>
    <row r="32" spans="1:17" ht="12.75">
      <c r="A32" s="6" t="s">
        <v>16</v>
      </c>
      <c r="B32" s="28" t="s">
        <v>39</v>
      </c>
      <c r="C32" s="62">
        <v>15458190</v>
      </c>
      <c r="D32" s="63">
        <v>15685660</v>
      </c>
      <c r="E32" s="64">
        <f t="shared" si="0"/>
        <v>227470</v>
      </c>
      <c r="F32" s="62">
        <v>16201996</v>
      </c>
      <c r="G32" s="63">
        <v>21905409</v>
      </c>
      <c r="H32" s="64">
        <f t="shared" si="1"/>
        <v>5703413</v>
      </c>
      <c r="I32" s="64">
        <v>47214661</v>
      </c>
      <c r="J32" s="29">
        <f t="shared" si="2"/>
        <v>1.4715176873877214</v>
      </c>
      <c r="K32" s="30">
        <f t="shared" si="3"/>
        <v>35.20191586271223</v>
      </c>
      <c r="L32" s="83">
        <v>-16819999</v>
      </c>
      <c r="M32" s="84">
        <v>-18736000</v>
      </c>
      <c r="N32" s="31">
        <f t="shared" si="4"/>
        <v>-1.3523782016871702</v>
      </c>
      <c r="O32" s="30">
        <f t="shared" si="5"/>
        <v>-30.44093189581554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174223750</v>
      </c>
      <c r="D33" s="81">
        <v>157403751</v>
      </c>
      <c r="E33" s="82">
        <f t="shared" si="0"/>
        <v>-16819999</v>
      </c>
      <c r="F33" s="80">
        <v>150422900</v>
      </c>
      <c r="G33" s="81">
        <v>131686900</v>
      </c>
      <c r="H33" s="82">
        <f t="shared" si="1"/>
        <v>-18736000</v>
      </c>
      <c r="I33" s="82">
        <v>155131661</v>
      </c>
      <c r="J33" s="57">
        <f t="shared" si="2"/>
        <v>-9.654251501302205</v>
      </c>
      <c r="K33" s="58">
        <f t="shared" si="3"/>
        <v>-12.455550318468797</v>
      </c>
      <c r="L33" s="95">
        <v>-16819999</v>
      </c>
      <c r="M33" s="96">
        <v>-18736000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221206590</v>
      </c>
      <c r="D8" s="63">
        <v>210005160</v>
      </c>
      <c r="E8" s="64">
        <f>$D8-$C8</f>
        <v>-11201430</v>
      </c>
      <c r="F8" s="62">
        <v>232329970</v>
      </c>
      <c r="G8" s="63">
        <v>217212150</v>
      </c>
      <c r="H8" s="64">
        <f>$G8-$F8</f>
        <v>-15117820</v>
      </c>
      <c r="I8" s="64">
        <v>225907240</v>
      </c>
      <c r="J8" s="29">
        <f>IF(($C8=0),0,(($E8/$C8)*100))</f>
        <v>-5.063786752465195</v>
      </c>
      <c r="K8" s="30">
        <f>IF(($F8=0),0,(($H8/$F8)*100))</f>
        <v>-6.507046852371221</v>
      </c>
      <c r="L8" s="83">
        <v>-219390</v>
      </c>
      <c r="M8" s="84">
        <v>-5188600</v>
      </c>
      <c r="N8" s="31">
        <f>IF(($L8=0),0,(($E8/$L8)*100))</f>
        <v>5105.715848488992</v>
      </c>
      <c r="O8" s="30">
        <f>IF(($M8=0),0,(($H8/$M8)*100))</f>
        <v>291.36607177273254</v>
      </c>
      <c r="P8" s="5"/>
      <c r="Q8" s="32"/>
    </row>
    <row r="9" spans="1:17" ht="12.75">
      <c r="A9" s="2" t="s">
        <v>16</v>
      </c>
      <c r="B9" s="28" t="s">
        <v>19</v>
      </c>
      <c r="C9" s="62">
        <v>962582290</v>
      </c>
      <c r="D9" s="63">
        <v>983943710</v>
      </c>
      <c r="E9" s="64">
        <f>$D9-$C9</f>
        <v>21361420</v>
      </c>
      <c r="F9" s="62">
        <v>1014429360</v>
      </c>
      <c r="G9" s="63">
        <v>1041942300</v>
      </c>
      <c r="H9" s="64">
        <f>$G9-$F9</f>
        <v>27512940</v>
      </c>
      <c r="I9" s="64">
        <v>1104495280</v>
      </c>
      <c r="J9" s="29">
        <f>IF(($C9=0),0,(($E9/$C9)*100))</f>
        <v>2.2191785805658237</v>
      </c>
      <c r="K9" s="30">
        <f>IF(($F9=0),0,(($H9/$F9)*100))</f>
        <v>2.7121592774089267</v>
      </c>
      <c r="L9" s="83">
        <v>-219390</v>
      </c>
      <c r="M9" s="84">
        <v>-5188600</v>
      </c>
      <c r="N9" s="31">
        <f>IF(($L9=0),0,(($E9/$L9)*100))</f>
        <v>-9736.733670632208</v>
      </c>
      <c r="O9" s="30">
        <f>IF(($M9=0),0,(($H9/$M9)*100))</f>
        <v>-530.257487568901</v>
      </c>
      <c r="P9" s="5"/>
      <c r="Q9" s="32"/>
    </row>
    <row r="10" spans="1:17" ht="12.75">
      <c r="A10" s="2" t="s">
        <v>16</v>
      </c>
      <c r="B10" s="28" t="s">
        <v>20</v>
      </c>
      <c r="C10" s="62">
        <v>317087940</v>
      </c>
      <c r="D10" s="63">
        <v>306708560</v>
      </c>
      <c r="E10" s="64">
        <f aca="true" t="shared" si="0" ref="E10:E33">$D10-$C10</f>
        <v>-10379380</v>
      </c>
      <c r="F10" s="62">
        <v>344145570</v>
      </c>
      <c r="G10" s="63">
        <v>326561850</v>
      </c>
      <c r="H10" s="64">
        <f aca="true" t="shared" si="1" ref="H10:H33">$G10-$F10</f>
        <v>-17583720</v>
      </c>
      <c r="I10" s="64">
        <v>333447060</v>
      </c>
      <c r="J10" s="29">
        <f aca="true" t="shared" si="2" ref="J10:J33">IF(($C10=0),0,(($E10/$C10)*100))</f>
        <v>-3.273344296853422</v>
      </c>
      <c r="K10" s="30">
        <f aca="true" t="shared" si="3" ref="K10:K33">IF(($F10=0),0,(($H10/$F10)*100))</f>
        <v>-5.109384380568955</v>
      </c>
      <c r="L10" s="83">
        <v>-219390</v>
      </c>
      <c r="M10" s="84">
        <v>-5188600</v>
      </c>
      <c r="N10" s="31">
        <f aca="true" t="shared" si="4" ref="N10:N33">IF(($L10=0),0,(($E10/$L10)*100))</f>
        <v>4731.017822143215</v>
      </c>
      <c r="O10" s="30">
        <f aca="true" t="shared" si="5" ref="O10:O33">IF(($M10=0),0,(($H10/$M10)*100))</f>
        <v>338.89141579616853</v>
      </c>
      <c r="P10" s="5"/>
      <c r="Q10" s="32"/>
    </row>
    <row r="11" spans="1:17" ht="16.5">
      <c r="A11" s="6" t="s">
        <v>16</v>
      </c>
      <c r="B11" s="33" t="s">
        <v>21</v>
      </c>
      <c r="C11" s="65">
        <v>1500876820</v>
      </c>
      <c r="D11" s="66">
        <v>1500657430</v>
      </c>
      <c r="E11" s="67">
        <f t="shared" si="0"/>
        <v>-219390</v>
      </c>
      <c r="F11" s="65">
        <v>1590904900</v>
      </c>
      <c r="G11" s="66">
        <v>1585716300</v>
      </c>
      <c r="H11" s="67">
        <f t="shared" si="1"/>
        <v>-5188600</v>
      </c>
      <c r="I11" s="67">
        <v>1663849580</v>
      </c>
      <c r="J11" s="34">
        <f t="shared" si="2"/>
        <v>-0.014617455415161918</v>
      </c>
      <c r="K11" s="35">
        <f t="shared" si="3"/>
        <v>-0.3261414305782829</v>
      </c>
      <c r="L11" s="85">
        <v>-219390</v>
      </c>
      <c r="M11" s="86">
        <v>-5188600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417876660</v>
      </c>
      <c r="D13" s="63">
        <v>404393230</v>
      </c>
      <c r="E13" s="64">
        <f t="shared" si="0"/>
        <v>-13483430</v>
      </c>
      <c r="F13" s="62">
        <v>455755260</v>
      </c>
      <c r="G13" s="63">
        <v>437156950</v>
      </c>
      <c r="H13" s="64">
        <f t="shared" si="1"/>
        <v>-18598310</v>
      </c>
      <c r="I13" s="64">
        <v>471445390</v>
      </c>
      <c r="J13" s="29">
        <f t="shared" si="2"/>
        <v>-3.2266530511658633</v>
      </c>
      <c r="K13" s="30">
        <f t="shared" si="3"/>
        <v>-4.080766944960767</v>
      </c>
      <c r="L13" s="83">
        <v>8453732</v>
      </c>
      <c r="M13" s="84">
        <v>7613740</v>
      </c>
      <c r="N13" s="31">
        <f t="shared" si="4"/>
        <v>-159.49677609841427</v>
      </c>
      <c r="O13" s="30">
        <f t="shared" si="5"/>
        <v>-244.27298541846713</v>
      </c>
      <c r="P13" s="5"/>
      <c r="Q13" s="32"/>
    </row>
    <row r="14" spans="1:17" ht="12.75">
      <c r="A14" s="2" t="s">
        <v>16</v>
      </c>
      <c r="B14" s="28" t="s">
        <v>24</v>
      </c>
      <c r="C14" s="62">
        <v>168521360</v>
      </c>
      <c r="D14" s="63">
        <v>251109550</v>
      </c>
      <c r="E14" s="64">
        <f t="shared" si="0"/>
        <v>82588190</v>
      </c>
      <c r="F14" s="62">
        <v>166008870</v>
      </c>
      <c r="G14" s="63">
        <v>263436930</v>
      </c>
      <c r="H14" s="64">
        <f t="shared" si="1"/>
        <v>97428060</v>
      </c>
      <c r="I14" s="64">
        <v>276178590</v>
      </c>
      <c r="J14" s="29">
        <f t="shared" si="2"/>
        <v>49.00755014082488</v>
      </c>
      <c r="K14" s="30">
        <f t="shared" si="3"/>
        <v>58.6884664656774</v>
      </c>
      <c r="L14" s="83">
        <v>8453732</v>
      </c>
      <c r="M14" s="84">
        <v>7613740</v>
      </c>
      <c r="N14" s="31">
        <f t="shared" si="4"/>
        <v>976.9435558165317</v>
      </c>
      <c r="O14" s="30">
        <f t="shared" si="5"/>
        <v>1279.6347130319657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8453732</v>
      </c>
      <c r="M15" s="84">
        <v>7613740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327336740</v>
      </c>
      <c r="D16" s="63">
        <v>335012120</v>
      </c>
      <c r="E16" s="64">
        <f t="shared" si="0"/>
        <v>7675380</v>
      </c>
      <c r="F16" s="62">
        <v>344358250</v>
      </c>
      <c r="G16" s="63">
        <v>363153130</v>
      </c>
      <c r="H16" s="64">
        <f t="shared" si="1"/>
        <v>18794880</v>
      </c>
      <c r="I16" s="64">
        <v>382037100</v>
      </c>
      <c r="J16" s="29">
        <f t="shared" si="2"/>
        <v>2.344796370856507</v>
      </c>
      <c r="K16" s="30">
        <f t="shared" si="3"/>
        <v>5.457943870954159</v>
      </c>
      <c r="L16" s="83">
        <v>8453732</v>
      </c>
      <c r="M16" s="84">
        <v>7613740</v>
      </c>
      <c r="N16" s="31">
        <f t="shared" si="4"/>
        <v>90.79280015027682</v>
      </c>
      <c r="O16" s="30">
        <f t="shared" si="5"/>
        <v>246.854765200808</v>
      </c>
      <c r="P16" s="5"/>
      <c r="Q16" s="32"/>
    </row>
    <row r="17" spans="1:17" ht="12.75">
      <c r="A17" s="2" t="s">
        <v>16</v>
      </c>
      <c r="B17" s="28" t="s">
        <v>26</v>
      </c>
      <c r="C17" s="62">
        <v>577005950</v>
      </c>
      <c r="D17" s="63">
        <v>508679542</v>
      </c>
      <c r="E17" s="64">
        <f t="shared" si="0"/>
        <v>-68326408</v>
      </c>
      <c r="F17" s="62">
        <v>611687300</v>
      </c>
      <c r="G17" s="63">
        <v>521676410</v>
      </c>
      <c r="H17" s="64">
        <f t="shared" si="1"/>
        <v>-90010890</v>
      </c>
      <c r="I17" s="64">
        <v>533774110</v>
      </c>
      <c r="J17" s="41">
        <f t="shared" si="2"/>
        <v>-11.841543055145271</v>
      </c>
      <c r="K17" s="30">
        <f t="shared" si="3"/>
        <v>-14.715180452495908</v>
      </c>
      <c r="L17" s="87">
        <v>8453732</v>
      </c>
      <c r="M17" s="84">
        <v>7613740</v>
      </c>
      <c r="N17" s="31">
        <f t="shared" si="4"/>
        <v>-808.2395798683942</v>
      </c>
      <c r="O17" s="30">
        <f t="shared" si="5"/>
        <v>-1182.2164928143068</v>
      </c>
      <c r="P17" s="5"/>
      <c r="Q17" s="32"/>
    </row>
    <row r="18" spans="1:17" ht="16.5">
      <c r="A18" s="2" t="s">
        <v>16</v>
      </c>
      <c r="B18" s="33" t="s">
        <v>27</v>
      </c>
      <c r="C18" s="65">
        <v>1490740710</v>
      </c>
      <c r="D18" s="66">
        <v>1499194442</v>
      </c>
      <c r="E18" s="67">
        <f t="shared" si="0"/>
        <v>8453732</v>
      </c>
      <c r="F18" s="65">
        <v>1577809680</v>
      </c>
      <c r="G18" s="66">
        <v>1585423420</v>
      </c>
      <c r="H18" s="67">
        <f t="shared" si="1"/>
        <v>7613740</v>
      </c>
      <c r="I18" s="67">
        <v>1663435190</v>
      </c>
      <c r="J18" s="42">
        <f t="shared" si="2"/>
        <v>0.5670826551721392</v>
      </c>
      <c r="K18" s="35">
        <f t="shared" si="3"/>
        <v>0.48255122886557517</v>
      </c>
      <c r="L18" s="88">
        <v>8453732</v>
      </c>
      <c r="M18" s="86">
        <v>7613740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10136110</v>
      </c>
      <c r="D19" s="72">
        <v>1462988</v>
      </c>
      <c r="E19" s="73">
        <f t="shared" si="0"/>
        <v>-8673122</v>
      </c>
      <c r="F19" s="74">
        <v>13095220</v>
      </c>
      <c r="G19" s="75">
        <v>292880</v>
      </c>
      <c r="H19" s="76">
        <f t="shared" si="1"/>
        <v>-12802340</v>
      </c>
      <c r="I19" s="76">
        <v>414390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98600000</v>
      </c>
      <c r="D22" s="63">
        <v>51263400</v>
      </c>
      <c r="E22" s="64">
        <f t="shared" si="0"/>
        <v>-47336600</v>
      </c>
      <c r="F22" s="62">
        <v>84700000</v>
      </c>
      <c r="G22" s="63">
        <v>55000000</v>
      </c>
      <c r="H22" s="64">
        <f t="shared" si="1"/>
        <v>-29700000</v>
      </c>
      <c r="I22" s="64">
        <v>75342000</v>
      </c>
      <c r="J22" s="29">
        <f t="shared" si="2"/>
        <v>-48.00872210953347</v>
      </c>
      <c r="K22" s="30">
        <f t="shared" si="3"/>
        <v>-35.064935064935064</v>
      </c>
      <c r="L22" s="83">
        <v>-4876450</v>
      </c>
      <c r="M22" s="84">
        <v>-17784200</v>
      </c>
      <c r="N22" s="31">
        <f t="shared" si="4"/>
        <v>970.7184529729618</v>
      </c>
      <c r="O22" s="30">
        <f t="shared" si="5"/>
        <v>167.0021704659192</v>
      </c>
      <c r="P22" s="5"/>
      <c r="Q22" s="32"/>
    </row>
    <row r="23" spans="1:17" ht="12.75">
      <c r="A23" s="6" t="s">
        <v>16</v>
      </c>
      <c r="B23" s="28" t="s">
        <v>31</v>
      </c>
      <c r="C23" s="62">
        <v>72648400</v>
      </c>
      <c r="D23" s="63">
        <v>75639400</v>
      </c>
      <c r="E23" s="64">
        <f t="shared" si="0"/>
        <v>2991000</v>
      </c>
      <c r="F23" s="62">
        <v>63067800</v>
      </c>
      <c r="G23" s="63">
        <v>71741600</v>
      </c>
      <c r="H23" s="64">
        <f t="shared" si="1"/>
        <v>8673800</v>
      </c>
      <c r="I23" s="64">
        <v>47193970</v>
      </c>
      <c r="J23" s="29">
        <f t="shared" si="2"/>
        <v>4.117089984087744</v>
      </c>
      <c r="K23" s="30">
        <f t="shared" si="3"/>
        <v>13.753135514478071</v>
      </c>
      <c r="L23" s="83">
        <v>-4876450</v>
      </c>
      <c r="M23" s="84">
        <v>-17784200</v>
      </c>
      <c r="N23" s="31">
        <f t="shared" si="4"/>
        <v>-61.33560274379928</v>
      </c>
      <c r="O23" s="30">
        <f t="shared" si="5"/>
        <v>-48.77250593223198</v>
      </c>
      <c r="P23" s="5"/>
      <c r="Q23" s="32"/>
    </row>
    <row r="24" spans="1:17" ht="12.75">
      <c r="A24" s="6" t="s">
        <v>16</v>
      </c>
      <c r="B24" s="28" t="s">
        <v>32</v>
      </c>
      <c r="C24" s="62">
        <v>92661600</v>
      </c>
      <c r="D24" s="63">
        <v>132130750</v>
      </c>
      <c r="E24" s="64">
        <f t="shared" si="0"/>
        <v>39469150</v>
      </c>
      <c r="F24" s="62">
        <v>82292200</v>
      </c>
      <c r="G24" s="63">
        <v>85534200</v>
      </c>
      <c r="H24" s="64">
        <f t="shared" si="1"/>
        <v>3242000</v>
      </c>
      <c r="I24" s="64">
        <v>85496650</v>
      </c>
      <c r="J24" s="29">
        <f t="shared" si="2"/>
        <v>42.594936845467814</v>
      </c>
      <c r="K24" s="30">
        <f t="shared" si="3"/>
        <v>3.9396200368929253</v>
      </c>
      <c r="L24" s="83">
        <v>-4876450</v>
      </c>
      <c r="M24" s="84">
        <v>-17784200</v>
      </c>
      <c r="N24" s="31">
        <f t="shared" si="4"/>
        <v>-809.3828502291625</v>
      </c>
      <c r="O24" s="30">
        <f t="shared" si="5"/>
        <v>-18.229664533687206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-4876450</v>
      </c>
      <c r="M25" s="84">
        <v>-17784200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263910000</v>
      </c>
      <c r="D26" s="66">
        <v>259033550</v>
      </c>
      <c r="E26" s="67">
        <f t="shared" si="0"/>
        <v>-4876450</v>
      </c>
      <c r="F26" s="65">
        <v>230060000</v>
      </c>
      <c r="G26" s="66">
        <v>212275800</v>
      </c>
      <c r="H26" s="67">
        <f t="shared" si="1"/>
        <v>-17784200</v>
      </c>
      <c r="I26" s="67">
        <v>208032620</v>
      </c>
      <c r="J26" s="42">
        <f t="shared" si="2"/>
        <v>-1.8477700731309916</v>
      </c>
      <c r="K26" s="35">
        <f t="shared" si="3"/>
        <v>-7.7302442840998005</v>
      </c>
      <c r="L26" s="88">
        <v>-4876450</v>
      </c>
      <c r="M26" s="86">
        <v>-17784200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8121350</v>
      </c>
      <c r="D28" s="63">
        <v>16232010</v>
      </c>
      <c r="E28" s="64">
        <f t="shared" si="0"/>
        <v>8110660</v>
      </c>
      <c r="F28" s="62">
        <v>31996860</v>
      </c>
      <c r="G28" s="63">
        <v>18026420</v>
      </c>
      <c r="H28" s="64">
        <f t="shared" si="1"/>
        <v>-13970440</v>
      </c>
      <c r="I28" s="64">
        <v>2000000</v>
      </c>
      <c r="J28" s="29">
        <f t="shared" si="2"/>
        <v>99.86837163772033</v>
      </c>
      <c r="K28" s="30">
        <f t="shared" si="3"/>
        <v>-43.6619093248525</v>
      </c>
      <c r="L28" s="83">
        <v>-4876450</v>
      </c>
      <c r="M28" s="84">
        <v>-17784200</v>
      </c>
      <c r="N28" s="31">
        <f t="shared" si="4"/>
        <v>-166.3230423771391</v>
      </c>
      <c r="O28" s="30">
        <f t="shared" si="5"/>
        <v>78.55534688093925</v>
      </c>
      <c r="P28" s="5"/>
      <c r="Q28" s="32"/>
    </row>
    <row r="29" spans="1:17" ht="12.75">
      <c r="A29" s="6" t="s">
        <v>16</v>
      </c>
      <c r="B29" s="28" t="s">
        <v>36</v>
      </c>
      <c r="C29" s="62">
        <v>37731000</v>
      </c>
      <c r="D29" s="63">
        <v>52100000</v>
      </c>
      <c r="E29" s="64">
        <f t="shared" si="0"/>
        <v>14369000</v>
      </c>
      <c r="F29" s="62">
        <v>47258000</v>
      </c>
      <c r="G29" s="63">
        <v>37500000</v>
      </c>
      <c r="H29" s="64">
        <f t="shared" si="1"/>
        <v>-9758000</v>
      </c>
      <c r="I29" s="64">
        <v>62580000</v>
      </c>
      <c r="J29" s="29">
        <f t="shared" si="2"/>
        <v>38.082743632556785</v>
      </c>
      <c r="K29" s="30">
        <f t="shared" si="3"/>
        <v>-20.64835583393288</v>
      </c>
      <c r="L29" s="83">
        <v>-4876450</v>
      </c>
      <c r="M29" s="84">
        <v>-17784200</v>
      </c>
      <c r="N29" s="31">
        <f t="shared" si="4"/>
        <v>-294.6610751673861</v>
      </c>
      <c r="O29" s="30">
        <f t="shared" si="5"/>
        <v>54.86892859954341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-4876450</v>
      </c>
      <c r="M30" s="84">
        <v>-17784200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148870110</v>
      </c>
      <c r="D31" s="63">
        <v>75856820</v>
      </c>
      <c r="E31" s="64">
        <f t="shared" si="0"/>
        <v>-73013290</v>
      </c>
      <c r="F31" s="62">
        <v>99442950</v>
      </c>
      <c r="G31" s="63">
        <v>90053980</v>
      </c>
      <c r="H31" s="64">
        <f t="shared" si="1"/>
        <v>-9388970</v>
      </c>
      <c r="I31" s="64">
        <v>77477810</v>
      </c>
      <c r="J31" s="29">
        <f t="shared" si="2"/>
        <v>-49.04496275310068</v>
      </c>
      <c r="K31" s="30">
        <f t="shared" si="3"/>
        <v>-9.441564233563064</v>
      </c>
      <c r="L31" s="83">
        <v>-4876450</v>
      </c>
      <c r="M31" s="84">
        <v>-17784200</v>
      </c>
      <c r="N31" s="31">
        <f t="shared" si="4"/>
        <v>1497.2631730049523</v>
      </c>
      <c r="O31" s="30">
        <f t="shared" si="5"/>
        <v>52.7938844592391</v>
      </c>
      <c r="P31" s="5"/>
      <c r="Q31" s="32"/>
    </row>
    <row r="32" spans="1:17" ht="12.75">
      <c r="A32" s="6" t="s">
        <v>16</v>
      </c>
      <c r="B32" s="28" t="s">
        <v>39</v>
      </c>
      <c r="C32" s="62">
        <v>69187540</v>
      </c>
      <c r="D32" s="63">
        <v>114844720</v>
      </c>
      <c r="E32" s="64">
        <f t="shared" si="0"/>
        <v>45657180</v>
      </c>
      <c r="F32" s="62">
        <v>51362190</v>
      </c>
      <c r="G32" s="63">
        <v>66695400</v>
      </c>
      <c r="H32" s="64">
        <f t="shared" si="1"/>
        <v>15333210</v>
      </c>
      <c r="I32" s="64">
        <v>65974810</v>
      </c>
      <c r="J32" s="29">
        <f t="shared" si="2"/>
        <v>65.99046591337111</v>
      </c>
      <c r="K32" s="30">
        <f t="shared" si="3"/>
        <v>29.85310789902066</v>
      </c>
      <c r="L32" s="83">
        <v>-4876450</v>
      </c>
      <c r="M32" s="84">
        <v>-17784200</v>
      </c>
      <c r="N32" s="31">
        <f t="shared" si="4"/>
        <v>-936.2790554604272</v>
      </c>
      <c r="O32" s="30">
        <f t="shared" si="5"/>
        <v>-86.21815993972177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263910000</v>
      </c>
      <c r="D33" s="81">
        <v>259033550</v>
      </c>
      <c r="E33" s="82">
        <f t="shared" si="0"/>
        <v>-4876450</v>
      </c>
      <c r="F33" s="80">
        <v>230060000</v>
      </c>
      <c r="G33" s="81">
        <v>212275800</v>
      </c>
      <c r="H33" s="82">
        <f t="shared" si="1"/>
        <v>-17784200</v>
      </c>
      <c r="I33" s="82">
        <v>208032620</v>
      </c>
      <c r="J33" s="57">
        <f t="shared" si="2"/>
        <v>-1.8477700731309916</v>
      </c>
      <c r="K33" s="58">
        <f t="shared" si="3"/>
        <v>-7.7302442840998005</v>
      </c>
      <c r="L33" s="95">
        <v>-4876450</v>
      </c>
      <c r="M33" s="96">
        <v>-17784200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35064199</v>
      </c>
      <c r="D8" s="63">
        <v>21777441</v>
      </c>
      <c r="E8" s="64">
        <f>$D8-$C8</f>
        <v>-13286758</v>
      </c>
      <c r="F8" s="62">
        <v>36677151</v>
      </c>
      <c r="G8" s="63">
        <v>22692092</v>
      </c>
      <c r="H8" s="64">
        <f>$G8-$F8</f>
        <v>-13985059</v>
      </c>
      <c r="I8" s="64">
        <v>23690545</v>
      </c>
      <c r="J8" s="29">
        <f>IF(($C8=0),0,(($E8/$C8)*100))</f>
        <v>-37.892660830495515</v>
      </c>
      <c r="K8" s="30">
        <f>IF(($F8=0),0,(($H8/$F8)*100))</f>
        <v>-38.130167198646376</v>
      </c>
      <c r="L8" s="83">
        <v>-17972817</v>
      </c>
      <c r="M8" s="84">
        <v>-19047159</v>
      </c>
      <c r="N8" s="31">
        <f>IF(($L8=0),0,(($E8/$L8)*100))</f>
        <v>73.92696425941465</v>
      </c>
      <c r="O8" s="30">
        <f>IF(($M8=0),0,(($H8/$M8)*100))</f>
        <v>73.42333310705287</v>
      </c>
      <c r="P8" s="5"/>
      <c r="Q8" s="32"/>
    </row>
    <row r="9" spans="1:17" ht="12.75">
      <c r="A9" s="2" t="s">
        <v>16</v>
      </c>
      <c r="B9" s="28" t="s">
        <v>19</v>
      </c>
      <c r="C9" s="62">
        <v>84914369</v>
      </c>
      <c r="D9" s="63">
        <v>72988692</v>
      </c>
      <c r="E9" s="64">
        <f>$D9-$C9</f>
        <v>-11925677</v>
      </c>
      <c r="F9" s="62">
        <v>88820429</v>
      </c>
      <c r="G9" s="63">
        <v>76054218</v>
      </c>
      <c r="H9" s="64">
        <f>$G9-$F9</f>
        <v>-12766211</v>
      </c>
      <c r="I9" s="64">
        <v>79400604</v>
      </c>
      <c r="J9" s="29">
        <f>IF(($C9=0),0,(($E9/$C9)*100))</f>
        <v>-14.044356850841112</v>
      </c>
      <c r="K9" s="30">
        <f>IF(($F9=0),0,(($H9/$F9)*100))</f>
        <v>-14.373057126305932</v>
      </c>
      <c r="L9" s="83">
        <v>-17972817</v>
      </c>
      <c r="M9" s="84">
        <v>-19047159</v>
      </c>
      <c r="N9" s="31">
        <f>IF(($L9=0),0,(($E9/$L9)*100))</f>
        <v>66.3539666597618</v>
      </c>
      <c r="O9" s="30">
        <f>IF(($M9=0),0,(($H9/$M9)*100))</f>
        <v>67.02422655263182</v>
      </c>
      <c r="P9" s="5"/>
      <c r="Q9" s="32"/>
    </row>
    <row r="10" spans="1:17" ht="12.75">
      <c r="A10" s="2" t="s">
        <v>16</v>
      </c>
      <c r="B10" s="28" t="s">
        <v>20</v>
      </c>
      <c r="C10" s="62">
        <v>138779918</v>
      </c>
      <c r="D10" s="63">
        <v>146019536</v>
      </c>
      <c r="E10" s="64">
        <f aca="true" t="shared" si="0" ref="E10:E33">$D10-$C10</f>
        <v>7239618</v>
      </c>
      <c r="F10" s="62">
        <v>144909764</v>
      </c>
      <c r="G10" s="63">
        <v>152613875</v>
      </c>
      <c r="H10" s="64">
        <f aca="true" t="shared" si="1" ref="H10:H33">$G10-$F10</f>
        <v>7704111</v>
      </c>
      <c r="I10" s="64">
        <v>153466733</v>
      </c>
      <c r="J10" s="29">
        <f aca="true" t="shared" si="2" ref="J10:J33">IF(($C10=0),0,(($E10/$C10)*100))</f>
        <v>5.216617868299936</v>
      </c>
      <c r="K10" s="30">
        <f aca="true" t="shared" si="3" ref="K10:K33">IF(($F10=0),0,(($H10/$F10)*100))</f>
        <v>5.316488542483583</v>
      </c>
      <c r="L10" s="83">
        <v>-17972817</v>
      </c>
      <c r="M10" s="84">
        <v>-19047159</v>
      </c>
      <c r="N10" s="31">
        <f aca="true" t="shared" si="4" ref="N10:N33">IF(($L10=0),0,(($E10/$L10)*100))</f>
        <v>-40.28093091917644</v>
      </c>
      <c r="O10" s="30">
        <f aca="true" t="shared" si="5" ref="O10:O33">IF(($M10=0),0,(($H10/$M10)*100))</f>
        <v>-40.44755965968468</v>
      </c>
      <c r="P10" s="5"/>
      <c r="Q10" s="32"/>
    </row>
    <row r="11" spans="1:17" ht="16.5">
      <c r="A11" s="6" t="s">
        <v>16</v>
      </c>
      <c r="B11" s="33" t="s">
        <v>21</v>
      </c>
      <c r="C11" s="65">
        <v>258758486</v>
      </c>
      <c r="D11" s="66">
        <v>240785669</v>
      </c>
      <c r="E11" s="67">
        <f t="shared" si="0"/>
        <v>-17972817</v>
      </c>
      <c r="F11" s="65">
        <v>270407344</v>
      </c>
      <c r="G11" s="66">
        <v>251360185</v>
      </c>
      <c r="H11" s="67">
        <f t="shared" si="1"/>
        <v>-19047159</v>
      </c>
      <c r="I11" s="67">
        <v>256557882</v>
      </c>
      <c r="J11" s="34">
        <f t="shared" si="2"/>
        <v>-6.945788436866955</v>
      </c>
      <c r="K11" s="35">
        <f t="shared" si="3"/>
        <v>-7.04387636749984</v>
      </c>
      <c r="L11" s="85">
        <v>-17972817</v>
      </c>
      <c r="M11" s="86">
        <v>-19047159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111166284</v>
      </c>
      <c r="D13" s="63">
        <v>104686027</v>
      </c>
      <c r="E13" s="64">
        <f t="shared" si="0"/>
        <v>-6480257</v>
      </c>
      <c r="F13" s="62">
        <v>116355848</v>
      </c>
      <c r="G13" s="63">
        <v>109082837</v>
      </c>
      <c r="H13" s="64">
        <f t="shared" si="1"/>
        <v>-7273011</v>
      </c>
      <c r="I13" s="64">
        <v>113882486</v>
      </c>
      <c r="J13" s="29">
        <f t="shared" si="2"/>
        <v>-5.829336707881681</v>
      </c>
      <c r="K13" s="30">
        <f t="shared" si="3"/>
        <v>-6.250662192758889</v>
      </c>
      <c r="L13" s="83">
        <v>-218314362</v>
      </c>
      <c r="M13" s="84">
        <v>-224359632</v>
      </c>
      <c r="N13" s="31">
        <f t="shared" si="4"/>
        <v>2.9683145628321053</v>
      </c>
      <c r="O13" s="30">
        <f t="shared" si="5"/>
        <v>3.241675400858208</v>
      </c>
      <c r="P13" s="5"/>
      <c r="Q13" s="32"/>
    </row>
    <row r="14" spans="1:17" ht="12.75">
      <c r="A14" s="2" t="s">
        <v>16</v>
      </c>
      <c r="B14" s="28" t="s">
        <v>24</v>
      </c>
      <c r="C14" s="62">
        <v>91107931</v>
      </c>
      <c r="D14" s="63">
        <v>10000000</v>
      </c>
      <c r="E14" s="64">
        <f t="shared" si="0"/>
        <v>-81107931</v>
      </c>
      <c r="F14" s="62">
        <v>95298895</v>
      </c>
      <c r="G14" s="63">
        <v>10420000</v>
      </c>
      <c r="H14" s="64">
        <f t="shared" si="1"/>
        <v>-84878895</v>
      </c>
      <c r="I14" s="64">
        <v>10878480</v>
      </c>
      <c r="J14" s="29">
        <f t="shared" si="2"/>
        <v>-89.0240071415956</v>
      </c>
      <c r="K14" s="30">
        <f t="shared" si="3"/>
        <v>-89.06598025087278</v>
      </c>
      <c r="L14" s="83">
        <v>-218314362</v>
      </c>
      <c r="M14" s="84">
        <v>-224359632</v>
      </c>
      <c r="N14" s="31">
        <f t="shared" si="4"/>
        <v>37.15189887507264</v>
      </c>
      <c r="O14" s="30">
        <f t="shared" si="5"/>
        <v>37.831625165083175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-218314362</v>
      </c>
      <c r="M15" s="84">
        <v>-224359632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11093747</v>
      </c>
      <c r="D16" s="63">
        <v>5000000</v>
      </c>
      <c r="E16" s="64">
        <f t="shared" si="0"/>
        <v>-6093747</v>
      </c>
      <c r="F16" s="62">
        <v>11604060</v>
      </c>
      <c r="G16" s="63">
        <v>6000000</v>
      </c>
      <c r="H16" s="64">
        <f t="shared" si="1"/>
        <v>-5604060</v>
      </c>
      <c r="I16" s="64">
        <v>6264000</v>
      </c>
      <c r="J16" s="29">
        <f t="shared" si="2"/>
        <v>-54.92956527672751</v>
      </c>
      <c r="K16" s="30">
        <f t="shared" si="3"/>
        <v>-48.29395918325138</v>
      </c>
      <c r="L16" s="83">
        <v>-218314362</v>
      </c>
      <c r="M16" s="84">
        <v>-224359632</v>
      </c>
      <c r="N16" s="31">
        <f t="shared" si="4"/>
        <v>2.7912716983777734</v>
      </c>
      <c r="O16" s="30">
        <f t="shared" si="5"/>
        <v>2.4978022784419616</v>
      </c>
      <c r="P16" s="5"/>
      <c r="Q16" s="32"/>
    </row>
    <row r="17" spans="1:17" ht="12.75">
      <c r="A17" s="2" t="s">
        <v>16</v>
      </c>
      <c r="B17" s="28" t="s">
        <v>26</v>
      </c>
      <c r="C17" s="62">
        <v>233549594</v>
      </c>
      <c r="D17" s="63">
        <v>108917167</v>
      </c>
      <c r="E17" s="64">
        <f t="shared" si="0"/>
        <v>-124632427</v>
      </c>
      <c r="F17" s="62">
        <v>244190013</v>
      </c>
      <c r="G17" s="63">
        <v>117586347</v>
      </c>
      <c r="H17" s="64">
        <f t="shared" si="1"/>
        <v>-126603666</v>
      </c>
      <c r="I17" s="64">
        <v>118183665</v>
      </c>
      <c r="J17" s="41">
        <f t="shared" si="2"/>
        <v>-53.36443744791952</v>
      </c>
      <c r="K17" s="30">
        <f t="shared" si="3"/>
        <v>-51.846373422323374</v>
      </c>
      <c r="L17" s="87">
        <v>-218314362</v>
      </c>
      <c r="M17" s="84">
        <v>-224359632</v>
      </c>
      <c r="N17" s="31">
        <f t="shared" si="4"/>
        <v>57.088514863717485</v>
      </c>
      <c r="O17" s="30">
        <f t="shared" si="5"/>
        <v>56.42889715561665</v>
      </c>
      <c r="P17" s="5"/>
      <c r="Q17" s="32"/>
    </row>
    <row r="18" spans="1:17" ht="16.5">
      <c r="A18" s="2" t="s">
        <v>16</v>
      </c>
      <c r="B18" s="33" t="s">
        <v>27</v>
      </c>
      <c r="C18" s="65">
        <v>446917556</v>
      </c>
      <c r="D18" s="66">
        <v>228603194</v>
      </c>
      <c r="E18" s="67">
        <f t="shared" si="0"/>
        <v>-218314362</v>
      </c>
      <c r="F18" s="65">
        <v>467448816</v>
      </c>
      <c r="G18" s="66">
        <v>243089184</v>
      </c>
      <c r="H18" s="67">
        <f t="shared" si="1"/>
        <v>-224359632</v>
      </c>
      <c r="I18" s="67">
        <v>249208631</v>
      </c>
      <c r="J18" s="42">
        <f t="shared" si="2"/>
        <v>-48.84891163237275</v>
      </c>
      <c r="K18" s="35">
        <f t="shared" si="3"/>
        <v>-47.996620019249335</v>
      </c>
      <c r="L18" s="88">
        <v>-218314362</v>
      </c>
      <c r="M18" s="86">
        <v>-224359632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-188159070</v>
      </c>
      <c r="D19" s="72">
        <v>12182475</v>
      </c>
      <c r="E19" s="73">
        <f t="shared" si="0"/>
        <v>200341545</v>
      </c>
      <c r="F19" s="74">
        <v>-197041472</v>
      </c>
      <c r="G19" s="75">
        <v>8271001</v>
      </c>
      <c r="H19" s="76">
        <f t="shared" si="1"/>
        <v>205312473</v>
      </c>
      <c r="I19" s="76">
        <v>7349251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38761797</v>
      </c>
      <c r="M22" s="84">
        <v>24846525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1067420</v>
      </c>
      <c r="D23" s="63">
        <v>18960438</v>
      </c>
      <c r="E23" s="64">
        <f t="shared" si="0"/>
        <v>17893018</v>
      </c>
      <c r="F23" s="62">
        <v>3000000</v>
      </c>
      <c r="G23" s="63">
        <v>5876762</v>
      </c>
      <c r="H23" s="64">
        <f t="shared" si="1"/>
        <v>2876762</v>
      </c>
      <c r="I23" s="64">
        <v>2852908</v>
      </c>
      <c r="J23" s="29">
        <f t="shared" si="2"/>
        <v>1676.2865601169174</v>
      </c>
      <c r="K23" s="30">
        <f t="shared" si="3"/>
        <v>95.89206666666666</v>
      </c>
      <c r="L23" s="83">
        <v>38761797</v>
      </c>
      <c r="M23" s="84">
        <v>24846525</v>
      </c>
      <c r="N23" s="31">
        <f t="shared" si="4"/>
        <v>46.161476982091415</v>
      </c>
      <c r="O23" s="30">
        <f t="shared" si="5"/>
        <v>11.578126116227521</v>
      </c>
      <c r="P23" s="5"/>
      <c r="Q23" s="32"/>
    </row>
    <row r="24" spans="1:17" ht="12.75">
      <c r="A24" s="6" t="s">
        <v>16</v>
      </c>
      <c r="B24" s="28" t="s">
        <v>32</v>
      </c>
      <c r="C24" s="62">
        <v>69860158</v>
      </c>
      <c r="D24" s="63">
        <v>90728937</v>
      </c>
      <c r="E24" s="64">
        <f t="shared" si="0"/>
        <v>20868779</v>
      </c>
      <c r="F24" s="62">
        <v>51660866</v>
      </c>
      <c r="G24" s="63">
        <v>73630629</v>
      </c>
      <c r="H24" s="64">
        <f t="shared" si="1"/>
        <v>21969763</v>
      </c>
      <c r="I24" s="64">
        <v>53692300</v>
      </c>
      <c r="J24" s="29">
        <f t="shared" si="2"/>
        <v>29.872218439586124</v>
      </c>
      <c r="K24" s="30">
        <f t="shared" si="3"/>
        <v>42.52689647130576</v>
      </c>
      <c r="L24" s="83">
        <v>38761797</v>
      </c>
      <c r="M24" s="84">
        <v>24846525</v>
      </c>
      <c r="N24" s="31">
        <f t="shared" si="4"/>
        <v>53.83852301790859</v>
      </c>
      <c r="O24" s="30">
        <f t="shared" si="5"/>
        <v>88.42187388377248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38761797</v>
      </c>
      <c r="M25" s="84">
        <v>24846525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70927578</v>
      </c>
      <c r="D26" s="66">
        <v>109689375</v>
      </c>
      <c r="E26" s="67">
        <f t="shared" si="0"/>
        <v>38761797</v>
      </c>
      <c r="F26" s="65">
        <v>54660866</v>
      </c>
      <c r="G26" s="66">
        <v>79507391</v>
      </c>
      <c r="H26" s="67">
        <f t="shared" si="1"/>
        <v>24846525</v>
      </c>
      <c r="I26" s="67">
        <v>56545208</v>
      </c>
      <c r="J26" s="42">
        <f t="shared" si="2"/>
        <v>54.64982464225693</v>
      </c>
      <c r="K26" s="35">
        <f t="shared" si="3"/>
        <v>45.455783667971886</v>
      </c>
      <c r="L26" s="88">
        <v>38761797</v>
      </c>
      <c r="M26" s="86">
        <v>24846525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21667510</v>
      </c>
      <c r="D28" s="63">
        <v>59639201</v>
      </c>
      <c r="E28" s="64">
        <f t="shared" si="0"/>
        <v>37971691</v>
      </c>
      <c r="F28" s="62">
        <v>10530614</v>
      </c>
      <c r="G28" s="63">
        <v>27915395</v>
      </c>
      <c r="H28" s="64">
        <f t="shared" si="1"/>
        <v>17384781</v>
      </c>
      <c r="I28" s="64">
        <v>18903000</v>
      </c>
      <c r="J28" s="29">
        <f t="shared" si="2"/>
        <v>175.24713730373264</v>
      </c>
      <c r="K28" s="30">
        <f t="shared" si="3"/>
        <v>165.0880091132388</v>
      </c>
      <c r="L28" s="83">
        <v>38761797</v>
      </c>
      <c r="M28" s="84">
        <v>24846525</v>
      </c>
      <c r="N28" s="31">
        <f t="shared" si="4"/>
        <v>97.96163733069446</v>
      </c>
      <c r="O28" s="30">
        <f t="shared" si="5"/>
        <v>69.96866161364618</v>
      </c>
      <c r="P28" s="5"/>
      <c r="Q28" s="32"/>
    </row>
    <row r="29" spans="1:17" ht="12.75">
      <c r="A29" s="6" t="s">
        <v>16</v>
      </c>
      <c r="B29" s="28" t="s">
        <v>36</v>
      </c>
      <c r="C29" s="62">
        <v>10192000</v>
      </c>
      <c r="D29" s="63">
        <v>10205000</v>
      </c>
      <c r="E29" s="64">
        <f t="shared" si="0"/>
        <v>13000</v>
      </c>
      <c r="F29" s="62">
        <v>9099000</v>
      </c>
      <c r="G29" s="63">
        <v>11000000</v>
      </c>
      <c r="H29" s="64">
        <f t="shared" si="1"/>
        <v>1901000</v>
      </c>
      <c r="I29" s="64">
        <v>10000000</v>
      </c>
      <c r="J29" s="29">
        <f t="shared" si="2"/>
        <v>0.12755102040816327</v>
      </c>
      <c r="K29" s="30">
        <f t="shared" si="3"/>
        <v>20.892405758874602</v>
      </c>
      <c r="L29" s="83">
        <v>38761797</v>
      </c>
      <c r="M29" s="84">
        <v>24846525</v>
      </c>
      <c r="N29" s="31">
        <f t="shared" si="4"/>
        <v>0.033538176777511114</v>
      </c>
      <c r="O29" s="30">
        <f t="shared" si="5"/>
        <v>7.650969300535991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38761797</v>
      </c>
      <c r="M30" s="84">
        <v>24846525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9086386</v>
      </c>
      <c r="G31" s="63">
        <v>12479519</v>
      </c>
      <c r="H31" s="64">
        <f t="shared" si="1"/>
        <v>3393133</v>
      </c>
      <c r="I31" s="64">
        <v>10000000</v>
      </c>
      <c r="J31" s="29">
        <f t="shared" si="2"/>
        <v>0</v>
      </c>
      <c r="K31" s="30">
        <f t="shared" si="3"/>
        <v>37.34304265744379</v>
      </c>
      <c r="L31" s="83">
        <v>38761797</v>
      </c>
      <c r="M31" s="84">
        <v>24846525</v>
      </c>
      <c r="N31" s="31">
        <f t="shared" si="4"/>
        <v>0</v>
      </c>
      <c r="O31" s="30">
        <f t="shared" si="5"/>
        <v>13.656368445889314</v>
      </c>
      <c r="P31" s="5"/>
      <c r="Q31" s="32"/>
    </row>
    <row r="32" spans="1:17" ht="12.75">
      <c r="A32" s="6" t="s">
        <v>16</v>
      </c>
      <c r="B32" s="28" t="s">
        <v>39</v>
      </c>
      <c r="C32" s="62">
        <v>39068068</v>
      </c>
      <c r="D32" s="63">
        <v>39845174</v>
      </c>
      <c r="E32" s="64">
        <f t="shared" si="0"/>
        <v>777106</v>
      </c>
      <c r="F32" s="62">
        <v>25944866</v>
      </c>
      <c r="G32" s="63">
        <v>28112477</v>
      </c>
      <c r="H32" s="64">
        <f t="shared" si="1"/>
        <v>2167611</v>
      </c>
      <c r="I32" s="64">
        <v>17642208</v>
      </c>
      <c r="J32" s="29">
        <f t="shared" si="2"/>
        <v>1.989107830978486</v>
      </c>
      <c r="K32" s="30">
        <f t="shared" si="3"/>
        <v>8.3546818087247</v>
      </c>
      <c r="L32" s="83">
        <v>38761797</v>
      </c>
      <c r="M32" s="84">
        <v>24846525</v>
      </c>
      <c r="N32" s="31">
        <f t="shared" si="4"/>
        <v>2.0048244925280425</v>
      </c>
      <c r="O32" s="30">
        <f t="shared" si="5"/>
        <v>8.724000639928521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70927578</v>
      </c>
      <c r="D33" s="81">
        <v>109689375</v>
      </c>
      <c r="E33" s="82">
        <f t="shared" si="0"/>
        <v>38761797</v>
      </c>
      <c r="F33" s="80">
        <v>54660866</v>
      </c>
      <c r="G33" s="81">
        <v>79507391</v>
      </c>
      <c r="H33" s="82">
        <f t="shared" si="1"/>
        <v>24846525</v>
      </c>
      <c r="I33" s="82">
        <v>56545208</v>
      </c>
      <c r="J33" s="57">
        <f t="shared" si="2"/>
        <v>54.64982464225693</v>
      </c>
      <c r="K33" s="58">
        <f t="shared" si="3"/>
        <v>45.455783667971886</v>
      </c>
      <c r="L33" s="95">
        <v>38761797</v>
      </c>
      <c r="M33" s="96">
        <v>24846525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1615200</v>
      </c>
      <c r="M8" s="84">
        <v>-2888338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1615200</v>
      </c>
      <c r="M9" s="84">
        <v>-2888338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176149800</v>
      </c>
      <c r="D10" s="63">
        <v>177765000</v>
      </c>
      <c r="E10" s="64">
        <f aca="true" t="shared" si="0" ref="E10:E33">$D10-$C10</f>
        <v>1615200</v>
      </c>
      <c r="F10" s="62">
        <v>182052838</v>
      </c>
      <c r="G10" s="63">
        <v>179164500</v>
      </c>
      <c r="H10" s="64">
        <f aca="true" t="shared" si="1" ref="H10:H33">$G10-$F10</f>
        <v>-2888338</v>
      </c>
      <c r="I10" s="64">
        <v>178928600</v>
      </c>
      <c r="J10" s="29">
        <f aca="true" t="shared" si="2" ref="J10:J33">IF(($C10=0),0,(($E10/$C10)*100))</f>
        <v>0.916946825940194</v>
      </c>
      <c r="K10" s="30">
        <f aca="true" t="shared" si="3" ref="K10:K33">IF(($F10=0),0,(($H10/$F10)*100))</f>
        <v>-1.5865382993919601</v>
      </c>
      <c r="L10" s="83">
        <v>1615200</v>
      </c>
      <c r="M10" s="84">
        <v>-2888338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176149800</v>
      </c>
      <c r="D11" s="66">
        <v>177765000</v>
      </c>
      <c r="E11" s="67">
        <f t="shared" si="0"/>
        <v>1615200</v>
      </c>
      <c r="F11" s="65">
        <v>182052838</v>
      </c>
      <c r="G11" s="66">
        <v>179164500</v>
      </c>
      <c r="H11" s="67">
        <f t="shared" si="1"/>
        <v>-2888338</v>
      </c>
      <c r="I11" s="67">
        <v>178928600</v>
      </c>
      <c r="J11" s="34">
        <f t="shared" si="2"/>
        <v>0.916946825940194</v>
      </c>
      <c r="K11" s="35">
        <f t="shared" si="3"/>
        <v>-1.5865382993919601</v>
      </c>
      <c r="L11" s="85">
        <v>1615200</v>
      </c>
      <c r="M11" s="86">
        <v>-2888338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126428578</v>
      </c>
      <c r="D13" s="63">
        <v>130691000</v>
      </c>
      <c r="E13" s="64">
        <f t="shared" si="0"/>
        <v>4262422</v>
      </c>
      <c r="F13" s="62">
        <v>134330366</v>
      </c>
      <c r="G13" s="63">
        <v>136180300</v>
      </c>
      <c r="H13" s="64">
        <f t="shared" si="1"/>
        <v>1849934</v>
      </c>
      <c r="I13" s="64">
        <v>142171900</v>
      </c>
      <c r="J13" s="29">
        <f t="shared" si="2"/>
        <v>3.371407056401441</v>
      </c>
      <c r="K13" s="30">
        <f t="shared" si="3"/>
        <v>1.3771525047434174</v>
      </c>
      <c r="L13" s="83">
        <v>-3219203</v>
      </c>
      <c r="M13" s="84">
        <v>-6460406</v>
      </c>
      <c r="N13" s="31">
        <f t="shared" si="4"/>
        <v>-132.40612660959872</v>
      </c>
      <c r="O13" s="30">
        <f t="shared" si="5"/>
        <v>-28.634949568185036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-3219203</v>
      </c>
      <c r="M14" s="84">
        <v>-6460406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-3219203</v>
      </c>
      <c r="M15" s="84">
        <v>-6460406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-3219203</v>
      </c>
      <c r="M16" s="84">
        <v>-6460406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72166724</v>
      </c>
      <c r="D17" s="63">
        <v>64685099</v>
      </c>
      <c r="E17" s="64">
        <f t="shared" si="0"/>
        <v>-7481625</v>
      </c>
      <c r="F17" s="62">
        <v>75712040</v>
      </c>
      <c r="G17" s="63">
        <v>67401700</v>
      </c>
      <c r="H17" s="64">
        <f t="shared" si="1"/>
        <v>-8310340</v>
      </c>
      <c r="I17" s="64">
        <v>70370200</v>
      </c>
      <c r="J17" s="41">
        <f t="shared" si="2"/>
        <v>-10.367139569755167</v>
      </c>
      <c r="K17" s="30">
        <f t="shared" si="3"/>
        <v>-10.976246314324642</v>
      </c>
      <c r="L17" s="87">
        <v>-3219203</v>
      </c>
      <c r="M17" s="84">
        <v>-6460406</v>
      </c>
      <c r="N17" s="31">
        <f t="shared" si="4"/>
        <v>232.4061266095987</v>
      </c>
      <c r="O17" s="30">
        <f t="shared" si="5"/>
        <v>128.63494956818505</v>
      </c>
      <c r="P17" s="5"/>
      <c r="Q17" s="32"/>
    </row>
    <row r="18" spans="1:17" ht="16.5">
      <c r="A18" s="2" t="s">
        <v>16</v>
      </c>
      <c r="B18" s="33" t="s">
        <v>27</v>
      </c>
      <c r="C18" s="65">
        <v>198595302</v>
      </c>
      <c r="D18" s="66">
        <v>195376099</v>
      </c>
      <c r="E18" s="67">
        <f t="shared" si="0"/>
        <v>-3219203</v>
      </c>
      <c r="F18" s="65">
        <v>210042406</v>
      </c>
      <c r="G18" s="66">
        <v>203582000</v>
      </c>
      <c r="H18" s="67">
        <f t="shared" si="1"/>
        <v>-6460406</v>
      </c>
      <c r="I18" s="67">
        <v>212542100</v>
      </c>
      <c r="J18" s="42">
        <f t="shared" si="2"/>
        <v>-1.6209864823489128</v>
      </c>
      <c r="K18" s="35">
        <f t="shared" si="3"/>
        <v>-3.075762710507134</v>
      </c>
      <c r="L18" s="88">
        <v>-3219203</v>
      </c>
      <c r="M18" s="86">
        <v>-6460406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-22445502</v>
      </c>
      <c r="D19" s="72">
        <v>-17611099</v>
      </c>
      <c r="E19" s="73">
        <f t="shared" si="0"/>
        <v>4834403</v>
      </c>
      <c r="F19" s="74">
        <v>-27989568</v>
      </c>
      <c r="G19" s="75">
        <v>-24417500</v>
      </c>
      <c r="H19" s="76">
        <f t="shared" si="1"/>
        <v>3572068</v>
      </c>
      <c r="I19" s="76">
        <v>-33613500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462320</v>
      </c>
      <c r="M22" s="84">
        <v>324371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167680</v>
      </c>
      <c r="D23" s="63">
        <v>630000</v>
      </c>
      <c r="E23" s="64">
        <f t="shared" si="0"/>
        <v>462320</v>
      </c>
      <c r="F23" s="62">
        <v>175729</v>
      </c>
      <c r="G23" s="63">
        <v>500100</v>
      </c>
      <c r="H23" s="64">
        <f t="shared" si="1"/>
        <v>324371</v>
      </c>
      <c r="I23" s="64">
        <v>522100</v>
      </c>
      <c r="J23" s="29">
        <f t="shared" si="2"/>
        <v>275.71564885496184</v>
      </c>
      <c r="K23" s="30">
        <f t="shared" si="3"/>
        <v>184.58592491848245</v>
      </c>
      <c r="L23" s="83">
        <v>462320</v>
      </c>
      <c r="M23" s="84">
        <v>324371</v>
      </c>
      <c r="N23" s="31">
        <f t="shared" si="4"/>
        <v>100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462320</v>
      </c>
      <c r="M24" s="84">
        <v>324371</v>
      </c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462320</v>
      </c>
      <c r="M25" s="84">
        <v>324371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167680</v>
      </c>
      <c r="D26" s="66">
        <v>630000</v>
      </c>
      <c r="E26" s="67">
        <f t="shared" si="0"/>
        <v>462320</v>
      </c>
      <c r="F26" s="65">
        <v>175729</v>
      </c>
      <c r="G26" s="66">
        <v>500100</v>
      </c>
      <c r="H26" s="67">
        <f t="shared" si="1"/>
        <v>324371</v>
      </c>
      <c r="I26" s="67">
        <v>522100</v>
      </c>
      <c r="J26" s="42">
        <f t="shared" si="2"/>
        <v>275.71564885496184</v>
      </c>
      <c r="K26" s="35">
        <f t="shared" si="3"/>
        <v>184.58592491848245</v>
      </c>
      <c r="L26" s="88">
        <v>462320</v>
      </c>
      <c r="M26" s="86">
        <v>324371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462320</v>
      </c>
      <c r="M28" s="84">
        <v>324371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462320</v>
      </c>
      <c r="M29" s="84">
        <v>324371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462320</v>
      </c>
      <c r="M30" s="84">
        <v>324371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462320</v>
      </c>
      <c r="M31" s="84">
        <v>324371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167680</v>
      </c>
      <c r="D32" s="63">
        <v>630000</v>
      </c>
      <c r="E32" s="64">
        <f t="shared" si="0"/>
        <v>462320</v>
      </c>
      <c r="F32" s="62">
        <v>175729</v>
      </c>
      <c r="G32" s="63">
        <v>500100</v>
      </c>
      <c r="H32" s="64">
        <f t="shared" si="1"/>
        <v>324371</v>
      </c>
      <c r="I32" s="64">
        <v>522100</v>
      </c>
      <c r="J32" s="29">
        <f t="shared" si="2"/>
        <v>275.71564885496184</v>
      </c>
      <c r="K32" s="30">
        <f t="shared" si="3"/>
        <v>184.58592491848245</v>
      </c>
      <c r="L32" s="83">
        <v>462320</v>
      </c>
      <c r="M32" s="84">
        <v>324371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167680</v>
      </c>
      <c r="D33" s="81">
        <v>630000</v>
      </c>
      <c r="E33" s="82">
        <f t="shared" si="0"/>
        <v>462320</v>
      </c>
      <c r="F33" s="80">
        <v>175729</v>
      </c>
      <c r="G33" s="81">
        <v>500100</v>
      </c>
      <c r="H33" s="82">
        <f t="shared" si="1"/>
        <v>324371</v>
      </c>
      <c r="I33" s="82">
        <v>522100</v>
      </c>
      <c r="J33" s="57">
        <f t="shared" si="2"/>
        <v>275.71564885496184</v>
      </c>
      <c r="K33" s="58">
        <f t="shared" si="3"/>
        <v>184.58592491848245</v>
      </c>
      <c r="L33" s="95">
        <v>462320</v>
      </c>
      <c r="M33" s="96">
        <v>324371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22011802</v>
      </c>
      <c r="D8" s="63">
        <v>24420800</v>
      </c>
      <c r="E8" s="64">
        <f>$D8-$C8</f>
        <v>2408998</v>
      </c>
      <c r="F8" s="62">
        <v>25716256</v>
      </c>
      <c r="G8" s="63">
        <v>25446476</v>
      </c>
      <c r="H8" s="64">
        <f>$G8-$F8</f>
        <v>-269780</v>
      </c>
      <c r="I8" s="64">
        <v>26566118</v>
      </c>
      <c r="J8" s="29">
        <f>IF(($C8=0),0,(($E8/$C8)*100))</f>
        <v>10.94411988623194</v>
      </c>
      <c r="K8" s="30">
        <f>IF(($F8=0),0,(($H8/$F8)*100))</f>
        <v>-1.0490640628246974</v>
      </c>
      <c r="L8" s="83">
        <v>8852093</v>
      </c>
      <c r="M8" s="84">
        <v>-10401295</v>
      </c>
      <c r="N8" s="31">
        <f>IF(($L8=0),0,(($E8/$L8)*100))</f>
        <v>27.213880378346676</v>
      </c>
      <c r="O8" s="30">
        <f>IF(($M8=0),0,(($H8/$M8)*100))</f>
        <v>2.593715494080304</v>
      </c>
      <c r="P8" s="5"/>
      <c r="Q8" s="32"/>
    </row>
    <row r="9" spans="1:17" ht="12.75">
      <c r="A9" s="2" t="s">
        <v>16</v>
      </c>
      <c r="B9" s="28" t="s">
        <v>19</v>
      </c>
      <c r="C9" s="62">
        <v>56339248</v>
      </c>
      <c r="D9" s="63">
        <v>61260133</v>
      </c>
      <c r="E9" s="64">
        <f>$D9-$C9</f>
        <v>4920885</v>
      </c>
      <c r="F9" s="62">
        <v>56523064</v>
      </c>
      <c r="G9" s="63">
        <v>63833058</v>
      </c>
      <c r="H9" s="64">
        <f>$G9-$F9</f>
        <v>7309994</v>
      </c>
      <c r="I9" s="64">
        <v>66641714</v>
      </c>
      <c r="J9" s="29">
        <f>IF(($C9=0),0,(($E9/$C9)*100))</f>
        <v>8.734381758166172</v>
      </c>
      <c r="K9" s="30">
        <f>IF(($F9=0),0,(($H9/$F9)*100))</f>
        <v>12.93276316372375</v>
      </c>
      <c r="L9" s="83">
        <v>8852093</v>
      </c>
      <c r="M9" s="84">
        <v>-10401295</v>
      </c>
      <c r="N9" s="31">
        <f>IF(($L9=0),0,(($E9/$L9)*100))</f>
        <v>55.59007344364774</v>
      </c>
      <c r="O9" s="30">
        <f>IF(($M9=0),0,(($H9/$M9)*100))</f>
        <v>-70.27965267786367</v>
      </c>
      <c r="P9" s="5"/>
      <c r="Q9" s="32"/>
    </row>
    <row r="10" spans="1:17" ht="12.75">
      <c r="A10" s="2" t="s">
        <v>16</v>
      </c>
      <c r="B10" s="28" t="s">
        <v>20</v>
      </c>
      <c r="C10" s="62">
        <v>83132288</v>
      </c>
      <c r="D10" s="63">
        <v>84654498</v>
      </c>
      <c r="E10" s="64">
        <f aca="true" t="shared" si="0" ref="E10:E33">$D10-$C10</f>
        <v>1522210</v>
      </c>
      <c r="F10" s="62">
        <v>108236694</v>
      </c>
      <c r="G10" s="63">
        <v>90795185</v>
      </c>
      <c r="H10" s="64">
        <f aca="true" t="shared" si="1" ref="H10:H33">$G10-$F10</f>
        <v>-17441509</v>
      </c>
      <c r="I10" s="64">
        <v>87578788</v>
      </c>
      <c r="J10" s="29">
        <f aca="true" t="shared" si="2" ref="J10:J33">IF(($C10=0),0,(($E10/$C10)*100))</f>
        <v>1.8310695358222309</v>
      </c>
      <c r="K10" s="30">
        <f aca="true" t="shared" si="3" ref="K10:K33">IF(($F10=0),0,(($H10/$F10)*100))</f>
        <v>-16.114229246506735</v>
      </c>
      <c r="L10" s="83">
        <v>8852093</v>
      </c>
      <c r="M10" s="84">
        <v>-10401295</v>
      </c>
      <c r="N10" s="31">
        <f aca="true" t="shared" si="4" ref="N10:N33">IF(($L10=0),0,(($E10/$L10)*100))</f>
        <v>17.196046178005588</v>
      </c>
      <c r="O10" s="30">
        <f aca="true" t="shared" si="5" ref="O10:O33">IF(($M10=0),0,(($H10/$M10)*100))</f>
        <v>167.68593718378338</v>
      </c>
      <c r="P10" s="5"/>
      <c r="Q10" s="32"/>
    </row>
    <row r="11" spans="1:17" ht="16.5">
      <c r="A11" s="6" t="s">
        <v>16</v>
      </c>
      <c r="B11" s="33" t="s">
        <v>21</v>
      </c>
      <c r="C11" s="65">
        <v>161483338</v>
      </c>
      <c r="D11" s="66">
        <v>170335431</v>
      </c>
      <c r="E11" s="67">
        <f t="shared" si="0"/>
        <v>8852093</v>
      </c>
      <c r="F11" s="65">
        <v>190476014</v>
      </c>
      <c r="G11" s="66">
        <v>180074719</v>
      </c>
      <c r="H11" s="67">
        <f t="shared" si="1"/>
        <v>-10401295</v>
      </c>
      <c r="I11" s="67">
        <v>180786620</v>
      </c>
      <c r="J11" s="34">
        <f t="shared" si="2"/>
        <v>5.481737688627665</v>
      </c>
      <c r="K11" s="35">
        <f t="shared" si="3"/>
        <v>-5.460684934324592</v>
      </c>
      <c r="L11" s="85">
        <v>8852093</v>
      </c>
      <c r="M11" s="86">
        <v>-10401295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58498051</v>
      </c>
      <c r="D13" s="63">
        <v>70204645</v>
      </c>
      <c r="E13" s="64">
        <f t="shared" si="0"/>
        <v>11706594</v>
      </c>
      <c r="F13" s="62">
        <v>0</v>
      </c>
      <c r="G13" s="63">
        <v>73153232</v>
      </c>
      <c r="H13" s="64">
        <f t="shared" si="1"/>
        <v>73153232</v>
      </c>
      <c r="I13" s="64">
        <v>76371970</v>
      </c>
      <c r="J13" s="29">
        <f t="shared" si="2"/>
        <v>20.011938517404623</v>
      </c>
      <c r="K13" s="30">
        <f t="shared" si="3"/>
        <v>0</v>
      </c>
      <c r="L13" s="83">
        <v>35137347</v>
      </c>
      <c r="M13" s="84">
        <v>216348995</v>
      </c>
      <c r="N13" s="31">
        <f t="shared" si="4"/>
        <v>33.31667015156267</v>
      </c>
      <c r="O13" s="30">
        <f t="shared" si="5"/>
        <v>33.812605415615636</v>
      </c>
      <c r="P13" s="5"/>
      <c r="Q13" s="32"/>
    </row>
    <row r="14" spans="1:17" ht="12.75">
      <c r="A14" s="2" t="s">
        <v>16</v>
      </c>
      <c r="B14" s="28" t="s">
        <v>24</v>
      </c>
      <c r="C14" s="62">
        <v>25548846</v>
      </c>
      <c r="D14" s="63">
        <v>25000000</v>
      </c>
      <c r="E14" s="64">
        <f t="shared" si="0"/>
        <v>-548846</v>
      </c>
      <c r="F14" s="62">
        <v>0</v>
      </c>
      <c r="G14" s="63">
        <v>26050000</v>
      </c>
      <c r="H14" s="64">
        <f t="shared" si="1"/>
        <v>26050000</v>
      </c>
      <c r="I14" s="64">
        <v>27196200</v>
      </c>
      <c r="J14" s="29">
        <f t="shared" si="2"/>
        <v>-2.148222271957019</v>
      </c>
      <c r="K14" s="30">
        <f t="shared" si="3"/>
        <v>0</v>
      </c>
      <c r="L14" s="83">
        <v>35137347</v>
      </c>
      <c r="M14" s="84">
        <v>216348995</v>
      </c>
      <c r="N14" s="31">
        <f t="shared" si="4"/>
        <v>-1.562001821025361</v>
      </c>
      <c r="O14" s="30">
        <f t="shared" si="5"/>
        <v>12.040730764661053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35137347</v>
      </c>
      <c r="M15" s="84">
        <v>216348995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21067352</v>
      </c>
      <c r="D16" s="63">
        <v>36000000</v>
      </c>
      <c r="E16" s="64">
        <f t="shared" si="0"/>
        <v>14932648</v>
      </c>
      <c r="F16" s="62">
        <v>0</v>
      </c>
      <c r="G16" s="63">
        <v>37512000</v>
      </c>
      <c r="H16" s="64">
        <f t="shared" si="1"/>
        <v>37512000</v>
      </c>
      <c r="I16" s="64">
        <v>39162528</v>
      </c>
      <c r="J16" s="29">
        <f t="shared" si="2"/>
        <v>70.88051692495573</v>
      </c>
      <c r="K16" s="30">
        <f t="shared" si="3"/>
        <v>0</v>
      </c>
      <c r="L16" s="83">
        <v>35137347</v>
      </c>
      <c r="M16" s="84">
        <v>216348995</v>
      </c>
      <c r="N16" s="31">
        <f t="shared" si="4"/>
        <v>42.49793816249132</v>
      </c>
      <c r="O16" s="30">
        <f t="shared" si="5"/>
        <v>17.338652301111914</v>
      </c>
      <c r="P16" s="5"/>
      <c r="Q16" s="32"/>
    </row>
    <row r="17" spans="1:17" ht="12.75">
      <c r="A17" s="2" t="s">
        <v>16</v>
      </c>
      <c r="B17" s="28" t="s">
        <v>26</v>
      </c>
      <c r="C17" s="62">
        <v>77970429</v>
      </c>
      <c r="D17" s="63">
        <v>87017380</v>
      </c>
      <c r="E17" s="64">
        <f t="shared" si="0"/>
        <v>9046951</v>
      </c>
      <c r="F17" s="62">
        <v>11039640</v>
      </c>
      <c r="G17" s="63">
        <v>90673403</v>
      </c>
      <c r="H17" s="64">
        <f t="shared" si="1"/>
        <v>79633763</v>
      </c>
      <c r="I17" s="64">
        <v>94663030</v>
      </c>
      <c r="J17" s="41">
        <f t="shared" si="2"/>
        <v>11.603054024494337</v>
      </c>
      <c r="K17" s="30">
        <f t="shared" si="3"/>
        <v>721.3438391106956</v>
      </c>
      <c r="L17" s="87">
        <v>35137347</v>
      </c>
      <c r="M17" s="84">
        <v>216348995</v>
      </c>
      <c r="N17" s="31">
        <f t="shared" si="4"/>
        <v>25.74739350697137</v>
      </c>
      <c r="O17" s="30">
        <f t="shared" si="5"/>
        <v>36.8080115186114</v>
      </c>
      <c r="P17" s="5"/>
      <c r="Q17" s="32"/>
    </row>
    <row r="18" spans="1:17" ht="16.5">
      <c r="A18" s="2" t="s">
        <v>16</v>
      </c>
      <c r="B18" s="33" t="s">
        <v>27</v>
      </c>
      <c r="C18" s="65">
        <v>183084678</v>
      </c>
      <c r="D18" s="66">
        <v>218222025</v>
      </c>
      <c r="E18" s="67">
        <f t="shared" si="0"/>
        <v>35137347</v>
      </c>
      <c r="F18" s="65">
        <v>11039640</v>
      </c>
      <c r="G18" s="66">
        <v>227388635</v>
      </c>
      <c r="H18" s="67">
        <f t="shared" si="1"/>
        <v>216348995</v>
      </c>
      <c r="I18" s="67">
        <v>237393728</v>
      </c>
      <c r="J18" s="42">
        <f t="shared" si="2"/>
        <v>19.191855584987838</v>
      </c>
      <c r="K18" s="35">
        <f t="shared" si="3"/>
        <v>1959.7468305125894</v>
      </c>
      <c r="L18" s="88">
        <v>35137347</v>
      </c>
      <c r="M18" s="86">
        <v>216348995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-21601340</v>
      </c>
      <c r="D19" s="72">
        <v>-47886594</v>
      </c>
      <c r="E19" s="73">
        <f t="shared" si="0"/>
        <v>-26285254</v>
      </c>
      <c r="F19" s="74">
        <v>179436374</v>
      </c>
      <c r="G19" s="75">
        <v>-47313916</v>
      </c>
      <c r="H19" s="76">
        <f t="shared" si="1"/>
        <v>-226750290</v>
      </c>
      <c r="I19" s="76">
        <v>-56607108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-256541947</v>
      </c>
      <c r="M22" s="84">
        <v>-183396744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270338122</v>
      </c>
      <c r="D23" s="63">
        <v>2870000</v>
      </c>
      <c r="E23" s="64">
        <f t="shared" si="0"/>
        <v>-267468122</v>
      </c>
      <c r="F23" s="62">
        <v>217011756</v>
      </c>
      <c r="G23" s="63">
        <v>2990580</v>
      </c>
      <c r="H23" s="64">
        <f t="shared" si="1"/>
        <v>-214021176</v>
      </c>
      <c r="I23" s="64">
        <v>3122167</v>
      </c>
      <c r="J23" s="29">
        <f t="shared" si="2"/>
        <v>-98.9383665245703</v>
      </c>
      <c r="K23" s="30">
        <f t="shared" si="3"/>
        <v>-98.62192719181536</v>
      </c>
      <c r="L23" s="83">
        <v>-256541947</v>
      </c>
      <c r="M23" s="84">
        <v>-183396744</v>
      </c>
      <c r="N23" s="31">
        <f t="shared" si="4"/>
        <v>104.25902084542922</v>
      </c>
      <c r="O23" s="30">
        <f t="shared" si="5"/>
        <v>116.69846003372884</v>
      </c>
      <c r="P23" s="5"/>
      <c r="Q23" s="32"/>
    </row>
    <row r="24" spans="1:17" ht="12.75">
      <c r="A24" s="6" t="s">
        <v>16</v>
      </c>
      <c r="B24" s="28" t="s">
        <v>32</v>
      </c>
      <c r="C24" s="62">
        <v>37487126</v>
      </c>
      <c r="D24" s="63">
        <v>48413301</v>
      </c>
      <c r="E24" s="64">
        <f t="shared" si="0"/>
        <v>10926175</v>
      </c>
      <c r="F24" s="62">
        <v>16201618</v>
      </c>
      <c r="G24" s="63">
        <v>46826050</v>
      </c>
      <c r="H24" s="64">
        <f t="shared" si="1"/>
        <v>30624432</v>
      </c>
      <c r="I24" s="64">
        <v>43150906</v>
      </c>
      <c r="J24" s="29">
        <f t="shared" si="2"/>
        <v>29.14647284510421</v>
      </c>
      <c r="K24" s="30">
        <f t="shared" si="3"/>
        <v>189.0208249571123</v>
      </c>
      <c r="L24" s="83">
        <v>-256541947</v>
      </c>
      <c r="M24" s="84">
        <v>-183396744</v>
      </c>
      <c r="N24" s="31">
        <f t="shared" si="4"/>
        <v>-4.2590208454292275</v>
      </c>
      <c r="O24" s="30">
        <f t="shared" si="5"/>
        <v>-16.698460033728843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-256541947</v>
      </c>
      <c r="M25" s="84">
        <v>-183396744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307825248</v>
      </c>
      <c r="D26" s="66">
        <v>51283301</v>
      </c>
      <c r="E26" s="67">
        <f t="shared" si="0"/>
        <v>-256541947</v>
      </c>
      <c r="F26" s="65">
        <v>233213374</v>
      </c>
      <c r="G26" s="66">
        <v>49816630</v>
      </c>
      <c r="H26" s="67">
        <f t="shared" si="1"/>
        <v>-183396744</v>
      </c>
      <c r="I26" s="67">
        <v>46273073</v>
      </c>
      <c r="J26" s="42">
        <f t="shared" si="2"/>
        <v>-83.34012517387788</v>
      </c>
      <c r="K26" s="35">
        <f t="shared" si="3"/>
        <v>-78.63903379743566</v>
      </c>
      <c r="L26" s="88">
        <v>-256541947</v>
      </c>
      <c r="M26" s="86">
        <v>-183396744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91367</v>
      </c>
      <c r="D28" s="63">
        <v>25532000</v>
      </c>
      <c r="E28" s="64">
        <f t="shared" si="0"/>
        <v>25440633</v>
      </c>
      <c r="F28" s="62">
        <v>0</v>
      </c>
      <c r="G28" s="63">
        <v>20758000</v>
      </c>
      <c r="H28" s="64">
        <f t="shared" si="1"/>
        <v>20758000</v>
      </c>
      <c r="I28" s="64">
        <v>21327000</v>
      </c>
      <c r="J28" s="29">
        <f t="shared" si="2"/>
        <v>27844.443836396073</v>
      </c>
      <c r="K28" s="30">
        <f t="shared" si="3"/>
        <v>0</v>
      </c>
      <c r="L28" s="83">
        <v>-256541947</v>
      </c>
      <c r="M28" s="84">
        <v>-183396744</v>
      </c>
      <c r="N28" s="31">
        <f t="shared" si="4"/>
        <v>-9.91675369174617</v>
      </c>
      <c r="O28" s="30">
        <f t="shared" si="5"/>
        <v>-11.318630607749503</v>
      </c>
      <c r="P28" s="5"/>
      <c r="Q28" s="32"/>
    </row>
    <row r="29" spans="1:17" ht="12.75">
      <c r="A29" s="6" t="s">
        <v>16</v>
      </c>
      <c r="B29" s="28" t="s">
        <v>36</v>
      </c>
      <c r="C29" s="62">
        <v>18636627</v>
      </c>
      <c r="D29" s="63">
        <v>5882001</v>
      </c>
      <c r="E29" s="64">
        <f t="shared" si="0"/>
        <v>-12754626</v>
      </c>
      <c r="F29" s="62">
        <v>14055758</v>
      </c>
      <c r="G29" s="63">
        <v>8000001</v>
      </c>
      <c r="H29" s="64">
        <f t="shared" si="1"/>
        <v>-6055757</v>
      </c>
      <c r="I29" s="64">
        <v>8000001</v>
      </c>
      <c r="J29" s="29">
        <f t="shared" si="2"/>
        <v>-68.43848943266397</v>
      </c>
      <c r="K29" s="30">
        <f t="shared" si="3"/>
        <v>-43.083816610957584</v>
      </c>
      <c r="L29" s="83">
        <v>-256541947</v>
      </c>
      <c r="M29" s="84">
        <v>-183396744</v>
      </c>
      <c r="N29" s="31">
        <f t="shared" si="4"/>
        <v>4.971750682160372</v>
      </c>
      <c r="O29" s="30">
        <f t="shared" si="5"/>
        <v>3.3019980987230615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-256541947</v>
      </c>
      <c r="M30" s="84">
        <v>-183396744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441191</v>
      </c>
      <c r="D31" s="63">
        <v>0</v>
      </c>
      <c r="E31" s="64">
        <f t="shared" si="0"/>
        <v>-441191</v>
      </c>
      <c r="F31" s="62">
        <v>0</v>
      </c>
      <c r="G31" s="63">
        <v>15213880</v>
      </c>
      <c r="H31" s="64">
        <f t="shared" si="1"/>
        <v>15213880</v>
      </c>
      <c r="I31" s="64">
        <v>12943905</v>
      </c>
      <c r="J31" s="29">
        <f t="shared" si="2"/>
        <v>-100</v>
      </c>
      <c r="K31" s="30">
        <f t="shared" si="3"/>
        <v>0</v>
      </c>
      <c r="L31" s="83">
        <v>-256541947</v>
      </c>
      <c r="M31" s="84">
        <v>-183396744</v>
      </c>
      <c r="N31" s="31">
        <f t="shared" si="4"/>
        <v>0.1719761641943101</v>
      </c>
      <c r="O31" s="30">
        <f t="shared" si="5"/>
        <v>-8.295610744321612</v>
      </c>
      <c r="P31" s="5"/>
      <c r="Q31" s="32"/>
    </row>
    <row r="32" spans="1:17" ht="12.75">
      <c r="A32" s="6" t="s">
        <v>16</v>
      </c>
      <c r="B32" s="28" t="s">
        <v>39</v>
      </c>
      <c r="C32" s="62">
        <v>288656063</v>
      </c>
      <c r="D32" s="63">
        <v>19869300</v>
      </c>
      <c r="E32" s="64">
        <f t="shared" si="0"/>
        <v>-268786763</v>
      </c>
      <c r="F32" s="62">
        <v>219157616</v>
      </c>
      <c r="G32" s="63">
        <v>5844749</v>
      </c>
      <c r="H32" s="64">
        <f t="shared" si="1"/>
        <v>-213312867</v>
      </c>
      <c r="I32" s="64">
        <v>4002167</v>
      </c>
      <c r="J32" s="29">
        <f t="shared" si="2"/>
        <v>-93.11661782070381</v>
      </c>
      <c r="K32" s="30">
        <f t="shared" si="3"/>
        <v>-97.33308424015709</v>
      </c>
      <c r="L32" s="83">
        <v>-256541947</v>
      </c>
      <c r="M32" s="84">
        <v>-183396744</v>
      </c>
      <c r="N32" s="31">
        <f t="shared" si="4"/>
        <v>104.7730268453915</v>
      </c>
      <c r="O32" s="30">
        <f t="shared" si="5"/>
        <v>116.31224325334806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307825248</v>
      </c>
      <c r="D33" s="81">
        <v>51283301</v>
      </c>
      <c r="E33" s="82">
        <f t="shared" si="0"/>
        <v>-256541947</v>
      </c>
      <c r="F33" s="80">
        <v>233213374</v>
      </c>
      <c r="G33" s="81">
        <v>49816630</v>
      </c>
      <c r="H33" s="82">
        <f t="shared" si="1"/>
        <v>-183396744</v>
      </c>
      <c r="I33" s="82">
        <v>46273073</v>
      </c>
      <c r="J33" s="57">
        <f t="shared" si="2"/>
        <v>-83.34012517387788</v>
      </c>
      <c r="K33" s="58">
        <f t="shared" si="3"/>
        <v>-78.63903379743566</v>
      </c>
      <c r="L33" s="95">
        <v>-256541947</v>
      </c>
      <c r="M33" s="96">
        <v>-183396744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33135141</v>
      </c>
      <c r="D8" s="63">
        <v>40171615</v>
      </c>
      <c r="E8" s="64">
        <f>$D8-$C8</f>
        <v>7036474</v>
      </c>
      <c r="F8" s="62">
        <v>35123249</v>
      </c>
      <c r="G8" s="63">
        <v>42000000</v>
      </c>
      <c r="H8" s="64">
        <f>$G8-$F8</f>
        <v>6876751</v>
      </c>
      <c r="I8" s="64">
        <v>44500000</v>
      </c>
      <c r="J8" s="29">
        <f>IF(($C8=0),0,(($E8/$C8)*100))</f>
        <v>21.235684495804623</v>
      </c>
      <c r="K8" s="30">
        <f>IF(($F8=0),0,(($H8/$F8)*100))</f>
        <v>19.578914809390213</v>
      </c>
      <c r="L8" s="83">
        <v>34082667</v>
      </c>
      <c r="M8" s="84">
        <v>14670339</v>
      </c>
      <c r="N8" s="31">
        <f>IF(($L8=0),0,(($E8/$L8)*100))</f>
        <v>20.64531510987682</v>
      </c>
      <c r="O8" s="30">
        <f>IF(($M8=0),0,(($H8/$M8)*100))</f>
        <v>46.87520172505898</v>
      </c>
      <c r="P8" s="5"/>
      <c r="Q8" s="32"/>
    </row>
    <row r="9" spans="1:17" ht="12.75">
      <c r="A9" s="2" t="s">
        <v>16</v>
      </c>
      <c r="B9" s="28" t="s">
        <v>19</v>
      </c>
      <c r="C9" s="62">
        <v>147060267</v>
      </c>
      <c r="D9" s="63">
        <v>163821677</v>
      </c>
      <c r="E9" s="64">
        <f>$D9-$C9</f>
        <v>16761410</v>
      </c>
      <c r="F9" s="62">
        <v>152698670</v>
      </c>
      <c r="G9" s="63">
        <v>165700000</v>
      </c>
      <c r="H9" s="64">
        <f>$G9-$F9</f>
        <v>13001330</v>
      </c>
      <c r="I9" s="64">
        <v>173750000</v>
      </c>
      <c r="J9" s="29">
        <f>IF(($C9=0),0,(($E9/$C9)*100))</f>
        <v>11.39764692525684</v>
      </c>
      <c r="K9" s="30">
        <f>IF(($F9=0),0,(($H9/$F9)*100))</f>
        <v>8.514370164455263</v>
      </c>
      <c r="L9" s="83">
        <v>34082667</v>
      </c>
      <c r="M9" s="84">
        <v>14670339</v>
      </c>
      <c r="N9" s="31">
        <f>IF(($L9=0),0,(($E9/$L9)*100))</f>
        <v>49.1786925007952</v>
      </c>
      <c r="O9" s="30">
        <f>IF(($M9=0),0,(($H9/$M9)*100))</f>
        <v>88.62324176694213</v>
      </c>
      <c r="P9" s="5"/>
      <c r="Q9" s="32"/>
    </row>
    <row r="10" spans="1:17" ht="12.75">
      <c r="A10" s="2" t="s">
        <v>16</v>
      </c>
      <c r="B10" s="28" t="s">
        <v>20</v>
      </c>
      <c r="C10" s="62">
        <v>119587317</v>
      </c>
      <c r="D10" s="63">
        <v>129872100</v>
      </c>
      <c r="E10" s="64">
        <f aca="true" t="shared" si="0" ref="E10:E33">$D10-$C10</f>
        <v>10284783</v>
      </c>
      <c r="F10" s="62">
        <v>126357742</v>
      </c>
      <c r="G10" s="63">
        <v>121150000</v>
      </c>
      <c r="H10" s="64">
        <f aca="true" t="shared" si="1" ref="H10:H33">$G10-$F10</f>
        <v>-5207742</v>
      </c>
      <c r="I10" s="64">
        <v>122530000</v>
      </c>
      <c r="J10" s="29">
        <f aca="true" t="shared" si="2" ref="J10:J33">IF(($C10=0),0,(($E10/$C10)*100))</f>
        <v>8.600228902200389</v>
      </c>
      <c r="K10" s="30">
        <f aca="true" t="shared" si="3" ref="K10:K33">IF(($F10=0),0,(($H10/$F10)*100))</f>
        <v>-4.121426924517217</v>
      </c>
      <c r="L10" s="83">
        <v>34082667</v>
      </c>
      <c r="M10" s="84">
        <v>14670339</v>
      </c>
      <c r="N10" s="31">
        <f aca="true" t="shared" si="4" ref="N10:N33">IF(($L10=0),0,(($E10/$L10)*100))</f>
        <v>30.175992389327984</v>
      </c>
      <c r="O10" s="30">
        <f aca="true" t="shared" si="5" ref="O10:O33">IF(($M10=0),0,(($H10/$M10)*100))</f>
        <v>-35.4984434920011</v>
      </c>
      <c r="P10" s="5"/>
      <c r="Q10" s="32"/>
    </row>
    <row r="11" spans="1:17" ht="16.5">
      <c r="A11" s="6" t="s">
        <v>16</v>
      </c>
      <c r="B11" s="33" t="s">
        <v>21</v>
      </c>
      <c r="C11" s="65">
        <v>299782725</v>
      </c>
      <c r="D11" s="66">
        <v>333865392</v>
      </c>
      <c r="E11" s="67">
        <f t="shared" si="0"/>
        <v>34082667</v>
      </c>
      <c r="F11" s="65">
        <v>314179661</v>
      </c>
      <c r="G11" s="66">
        <v>328850000</v>
      </c>
      <c r="H11" s="67">
        <f t="shared" si="1"/>
        <v>14670339</v>
      </c>
      <c r="I11" s="67">
        <v>340780000</v>
      </c>
      <c r="J11" s="34">
        <f t="shared" si="2"/>
        <v>11.369123087396046</v>
      </c>
      <c r="K11" s="35">
        <f t="shared" si="3"/>
        <v>4.669410792953908</v>
      </c>
      <c r="L11" s="85">
        <v>34082667</v>
      </c>
      <c r="M11" s="86">
        <v>14670339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114014736</v>
      </c>
      <c r="D13" s="63">
        <v>119880703</v>
      </c>
      <c r="E13" s="64">
        <f t="shared" si="0"/>
        <v>5865967</v>
      </c>
      <c r="F13" s="62">
        <v>120795643</v>
      </c>
      <c r="G13" s="63">
        <v>123672038</v>
      </c>
      <c r="H13" s="64">
        <f t="shared" si="1"/>
        <v>2876395</v>
      </c>
      <c r="I13" s="64">
        <v>138327258</v>
      </c>
      <c r="J13" s="29">
        <f t="shared" si="2"/>
        <v>5.1449200391079275</v>
      </c>
      <c r="K13" s="30">
        <f t="shared" si="3"/>
        <v>2.381207573852643</v>
      </c>
      <c r="L13" s="83">
        <v>63142410</v>
      </c>
      <c r="M13" s="84">
        <v>30037223</v>
      </c>
      <c r="N13" s="31">
        <f t="shared" si="4"/>
        <v>9.290058773493124</v>
      </c>
      <c r="O13" s="30">
        <f t="shared" si="5"/>
        <v>9.576101625639627</v>
      </c>
      <c r="P13" s="5"/>
      <c r="Q13" s="32"/>
    </row>
    <row r="14" spans="1:17" ht="12.75">
      <c r="A14" s="2" t="s">
        <v>16</v>
      </c>
      <c r="B14" s="28" t="s">
        <v>24</v>
      </c>
      <c r="C14" s="62">
        <v>35590875</v>
      </c>
      <c r="D14" s="63">
        <v>46497000</v>
      </c>
      <c r="E14" s="64">
        <f t="shared" si="0"/>
        <v>10906125</v>
      </c>
      <c r="F14" s="62">
        <v>37726328</v>
      </c>
      <c r="G14" s="63">
        <v>45000000</v>
      </c>
      <c r="H14" s="64">
        <f t="shared" si="1"/>
        <v>7273672</v>
      </c>
      <c r="I14" s="64">
        <v>48000000</v>
      </c>
      <c r="J14" s="29">
        <f t="shared" si="2"/>
        <v>30.64303701440327</v>
      </c>
      <c r="K14" s="30">
        <f t="shared" si="3"/>
        <v>19.280095322290578</v>
      </c>
      <c r="L14" s="83">
        <v>63142410</v>
      </c>
      <c r="M14" s="84">
        <v>30037223</v>
      </c>
      <c r="N14" s="31">
        <f t="shared" si="4"/>
        <v>17.27226597781111</v>
      </c>
      <c r="O14" s="30">
        <f t="shared" si="5"/>
        <v>24.215527513978238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63142410</v>
      </c>
      <c r="M15" s="84">
        <v>30037223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60799000</v>
      </c>
      <c r="D16" s="63">
        <v>60000000</v>
      </c>
      <c r="E16" s="64">
        <f t="shared" si="0"/>
        <v>-799000</v>
      </c>
      <c r="F16" s="62">
        <v>64231000</v>
      </c>
      <c r="G16" s="63">
        <v>40000000</v>
      </c>
      <c r="H16" s="64">
        <f t="shared" si="1"/>
        <v>-24231000</v>
      </c>
      <c r="I16" s="64">
        <v>75000000</v>
      </c>
      <c r="J16" s="29">
        <f t="shared" si="2"/>
        <v>-1.3141663514202535</v>
      </c>
      <c r="K16" s="30">
        <f t="shared" si="3"/>
        <v>-37.724774641528235</v>
      </c>
      <c r="L16" s="83">
        <v>63142410</v>
      </c>
      <c r="M16" s="84">
        <v>30037223</v>
      </c>
      <c r="N16" s="31">
        <f t="shared" si="4"/>
        <v>-1.265393576203379</v>
      </c>
      <c r="O16" s="30">
        <f t="shared" si="5"/>
        <v>-80.66990746781086</v>
      </c>
      <c r="P16" s="5"/>
      <c r="Q16" s="32"/>
    </row>
    <row r="17" spans="1:17" ht="12.75">
      <c r="A17" s="2" t="s">
        <v>16</v>
      </c>
      <c r="B17" s="28" t="s">
        <v>26</v>
      </c>
      <c r="C17" s="62">
        <v>141370684</v>
      </c>
      <c r="D17" s="63">
        <v>188540002</v>
      </c>
      <c r="E17" s="64">
        <f t="shared" si="0"/>
        <v>47169318</v>
      </c>
      <c r="F17" s="62">
        <v>146719846</v>
      </c>
      <c r="G17" s="63">
        <v>190838002</v>
      </c>
      <c r="H17" s="64">
        <f t="shared" si="1"/>
        <v>44118156</v>
      </c>
      <c r="I17" s="64">
        <v>196947002</v>
      </c>
      <c r="J17" s="41">
        <f t="shared" si="2"/>
        <v>33.36569977973652</v>
      </c>
      <c r="K17" s="30">
        <f t="shared" si="3"/>
        <v>30.069658061118737</v>
      </c>
      <c r="L17" s="87">
        <v>63142410</v>
      </c>
      <c r="M17" s="84">
        <v>30037223</v>
      </c>
      <c r="N17" s="31">
        <f t="shared" si="4"/>
        <v>74.70306882489915</v>
      </c>
      <c r="O17" s="30">
        <f t="shared" si="5"/>
        <v>146.87827832819298</v>
      </c>
      <c r="P17" s="5"/>
      <c r="Q17" s="32"/>
    </row>
    <row r="18" spans="1:17" ht="16.5">
      <c r="A18" s="2" t="s">
        <v>16</v>
      </c>
      <c r="B18" s="33" t="s">
        <v>27</v>
      </c>
      <c r="C18" s="65">
        <v>351775295</v>
      </c>
      <c r="D18" s="66">
        <v>414917705</v>
      </c>
      <c r="E18" s="67">
        <f t="shared" si="0"/>
        <v>63142410</v>
      </c>
      <c r="F18" s="65">
        <v>369472817</v>
      </c>
      <c r="G18" s="66">
        <v>399510040</v>
      </c>
      <c r="H18" s="67">
        <f t="shared" si="1"/>
        <v>30037223</v>
      </c>
      <c r="I18" s="67">
        <v>458274260</v>
      </c>
      <c r="J18" s="42">
        <f t="shared" si="2"/>
        <v>17.949643109531046</v>
      </c>
      <c r="K18" s="35">
        <f t="shared" si="3"/>
        <v>8.12975180255277</v>
      </c>
      <c r="L18" s="88">
        <v>63142410</v>
      </c>
      <c r="M18" s="86">
        <v>30037223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-51992570</v>
      </c>
      <c r="D19" s="72">
        <v>-81052313</v>
      </c>
      <c r="E19" s="73">
        <f t="shared" si="0"/>
        <v>-29059743</v>
      </c>
      <c r="F19" s="74">
        <v>-55293156</v>
      </c>
      <c r="G19" s="75">
        <v>-70660040</v>
      </c>
      <c r="H19" s="76">
        <f t="shared" si="1"/>
        <v>-15366884</v>
      </c>
      <c r="I19" s="76">
        <v>-117494260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30000</v>
      </c>
      <c r="M22" s="84">
        <v>-5324001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30000</v>
      </c>
      <c r="M23" s="84">
        <v>-5324001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62537000</v>
      </c>
      <c r="D24" s="63">
        <v>62567000</v>
      </c>
      <c r="E24" s="64">
        <f t="shared" si="0"/>
        <v>30000</v>
      </c>
      <c r="F24" s="62">
        <v>60344001</v>
      </c>
      <c r="G24" s="63">
        <v>55020000</v>
      </c>
      <c r="H24" s="64">
        <f t="shared" si="1"/>
        <v>-5324001</v>
      </c>
      <c r="I24" s="64">
        <v>50222000</v>
      </c>
      <c r="J24" s="29">
        <f t="shared" si="2"/>
        <v>0.047971600812319104</v>
      </c>
      <c r="K24" s="30">
        <f t="shared" si="3"/>
        <v>-8.822751080094937</v>
      </c>
      <c r="L24" s="83">
        <v>30000</v>
      </c>
      <c r="M24" s="84">
        <v>-5324001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30000</v>
      </c>
      <c r="M25" s="84">
        <v>-5324001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62537000</v>
      </c>
      <c r="D26" s="66">
        <v>62567000</v>
      </c>
      <c r="E26" s="67">
        <f t="shared" si="0"/>
        <v>30000</v>
      </c>
      <c r="F26" s="65">
        <v>60344001</v>
      </c>
      <c r="G26" s="66">
        <v>55020000</v>
      </c>
      <c r="H26" s="67">
        <f t="shared" si="1"/>
        <v>-5324001</v>
      </c>
      <c r="I26" s="67">
        <v>50222000</v>
      </c>
      <c r="J26" s="42">
        <f t="shared" si="2"/>
        <v>0.047971600812319104</v>
      </c>
      <c r="K26" s="35">
        <f t="shared" si="3"/>
        <v>-8.822751080094937</v>
      </c>
      <c r="L26" s="88">
        <v>30000</v>
      </c>
      <c r="M26" s="86">
        <v>-5324001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16305034</v>
      </c>
      <c r="D28" s="63">
        <v>55720000</v>
      </c>
      <c r="E28" s="64">
        <f t="shared" si="0"/>
        <v>39414966</v>
      </c>
      <c r="F28" s="62">
        <v>12687157</v>
      </c>
      <c r="G28" s="63">
        <v>47831000</v>
      </c>
      <c r="H28" s="64">
        <f t="shared" si="1"/>
        <v>35143843</v>
      </c>
      <c r="I28" s="64">
        <v>50222000</v>
      </c>
      <c r="J28" s="29">
        <f t="shared" si="2"/>
        <v>241.73495130399604</v>
      </c>
      <c r="K28" s="30">
        <f t="shared" si="3"/>
        <v>277.003295537369</v>
      </c>
      <c r="L28" s="83">
        <v>30000</v>
      </c>
      <c r="M28" s="84">
        <v>-5324001</v>
      </c>
      <c r="N28" s="31">
        <f t="shared" si="4"/>
        <v>131383.22</v>
      </c>
      <c r="O28" s="30">
        <f t="shared" si="5"/>
        <v>-660.1021111754111</v>
      </c>
      <c r="P28" s="5"/>
      <c r="Q28" s="32"/>
    </row>
    <row r="29" spans="1:17" ht="12.75">
      <c r="A29" s="6" t="s">
        <v>16</v>
      </c>
      <c r="B29" s="28" t="s">
        <v>36</v>
      </c>
      <c r="C29" s="62">
        <v>2985413</v>
      </c>
      <c r="D29" s="63">
        <v>0</v>
      </c>
      <c r="E29" s="64">
        <f t="shared" si="0"/>
        <v>-2985413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-100</v>
      </c>
      <c r="K29" s="30">
        <f t="shared" si="3"/>
        <v>0</v>
      </c>
      <c r="L29" s="83">
        <v>30000</v>
      </c>
      <c r="M29" s="84">
        <v>-5324001</v>
      </c>
      <c r="N29" s="31">
        <f t="shared" si="4"/>
        <v>-9951.376666666667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30000</v>
      </c>
      <c r="M30" s="84">
        <v>-5324001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5860000</v>
      </c>
      <c r="E31" s="64">
        <f t="shared" si="0"/>
        <v>5860000</v>
      </c>
      <c r="F31" s="62">
        <v>0</v>
      </c>
      <c r="G31" s="63">
        <v>6153000</v>
      </c>
      <c r="H31" s="64">
        <f t="shared" si="1"/>
        <v>6153000</v>
      </c>
      <c r="I31" s="64">
        <v>0</v>
      </c>
      <c r="J31" s="29">
        <f t="shared" si="2"/>
        <v>0</v>
      </c>
      <c r="K31" s="30">
        <f t="shared" si="3"/>
        <v>0</v>
      </c>
      <c r="L31" s="83">
        <v>30000</v>
      </c>
      <c r="M31" s="84">
        <v>-5324001</v>
      </c>
      <c r="N31" s="31">
        <f t="shared" si="4"/>
        <v>19533.333333333336</v>
      </c>
      <c r="O31" s="30">
        <f t="shared" si="5"/>
        <v>-115.5709775411387</v>
      </c>
      <c r="P31" s="5"/>
      <c r="Q31" s="32"/>
    </row>
    <row r="32" spans="1:17" ht="12.75">
      <c r="A32" s="6" t="s">
        <v>16</v>
      </c>
      <c r="B32" s="28" t="s">
        <v>39</v>
      </c>
      <c r="C32" s="62">
        <v>43246553</v>
      </c>
      <c r="D32" s="63">
        <v>987000</v>
      </c>
      <c r="E32" s="64">
        <f t="shared" si="0"/>
        <v>-42259553</v>
      </c>
      <c r="F32" s="62">
        <v>47656844</v>
      </c>
      <c r="G32" s="63">
        <v>1036000</v>
      </c>
      <c r="H32" s="64">
        <f t="shared" si="1"/>
        <v>-46620844</v>
      </c>
      <c r="I32" s="64">
        <v>0</v>
      </c>
      <c r="J32" s="29">
        <f t="shared" si="2"/>
        <v>-97.717737180117</v>
      </c>
      <c r="K32" s="30">
        <f t="shared" si="3"/>
        <v>-97.82612545639824</v>
      </c>
      <c r="L32" s="83">
        <v>30000</v>
      </c>
      <c r="M32" s="84">
        <v>-5324001</v>
      </c>
      <c r="N32" s="31">
        <f t="shared" si="4"/>
        <v>-140865.17666666667</v>
      </c>
      <c r="O32" s="30">
        <f t="shared" si="5"/>
        <v>875.6730887165497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62537000</v>
      </c>
      <c r="D33" s="81">
        <v>62567000</v>
      </c>
      <c r="E33" s="82">
        <f t="shared" si="0"/>
        <v>30000</v>
      </c>
      <c r="F33" s="80">
        <v>60344001</v>
      </c>
      <c r="G33" s="81">
        <v>55020000</v>
      </c>
      <c r="H33" s="82">
        <f t="shared" si="1"/>
        <v>-5324001</v>
      </c>
      <c r="I33" s="82">
        <v>50222000</v>
      </c>
      <c r="J33" s="57">
        <f t="shared" si="2"/>
        <v>0.047971600812319104</v>
      </c>
      <c r="K33" s="58">
        <f t="shared" si="3"/>
        <v>-8.822751080094937</v>
      </c>
      <c r="L33" s="95">
        <v>30000</v>
      </c>
      <c r="M33" s="96">
        <v>-5324001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8275440</v>
      </c>
      <c r="D8" s="63">
        <v>9680029</v>
      </c>
      <c r="E8" s="64">
        <f>$D8-$C8</f>
        <v>1404589</v>
      </c>
      <c r="F8" s="62">
        <v>8689200</v>
      </c>
      <c r="G8" s="63">
        <v>10164025</v>
      </c>
      <c r="H8" s="64">
        <f>$G8-$F8</f>
        <v>1474825</v>
      </c>
      <c r="I8" s="64">
        <v>10672236</v>
      </c>
      <c r="J8" s="29">
        <f>IF(($C8=0),0,(($E8/$C8)*100))</f>
        <v>16.97298270545131</v>
      </c>
      <c r="K8" s="30">
        <f>IF(($F8=0),0,(($H8/$F8)*100))</f>
        <v>16.97308152649266</v>
      </c>
      <c r="L8" s="83">
        <v>4954877</v>
      </c>
      <c r="M8" s="84">
        <v>5448989</v>
      </c>
      <c r="N8" s="31">
        <f>IF(($L8=0),0,(($E8/$L8)*100))</f>
        <v>28.34760580333276</v>
      </c>
      <c r="O8" s="30">
        <f>IF(($M8=0),0,(($H8/$M8)*100))</f>
        <v>27.066030047041757</v>
      </c>
      <c r="P8" s="5"/>
      <c r="Q8" s="32"/>
    </row>
    <row r="9" spans="1:17" ht="12.75">
      <c r="A9" s="2" t="s">
        <v>16</v>
      </c>
      <c r="B9" s="28" t="s">
        <v>19</v>
      </c>
      <c r="C9" s="62">
        <v>79697652</v>
      </c>
      <c r="D9" s="63">
        <v>87789244</v>
      </c>
      <c r="E9" s="64">
        <f>$D9-$C9</f>
        <v>8091592</v>
      </c>
      <c r="F9" s="62">
        <v>84746772</v>
      </c>
      <c r="G9" s="63">
        <v>92178712</v>
      </c>
      <c r="H9" s="64">
        <f>$G9-$F9</f>
        <v>7431940</v>
      </c>
      <c r="I9" s="64">
        <v>96787656</v>
      </c>
      <c r="J9" s="29">
        <f>IF(($C9=0),0,(($E9/$C9)*100))</f>
        <v>10.152861216036829</v>
      </c>
      <c r="K9" s="30">
        <f>IF(($F9=0),0,(($H9/$F9)*100))</f>
        <v>8.76958475775337</v>
      </c>
      <c r="L9" s="83">
        <v>4954877</v>
      </c>
      <c r="M9" s="84">
        <v>5448989</v>
      </c>
      <c r="N9" s="31">
        <f>IF(($L9=0),0,(($E9/$L9)*100))</f>
        <v>163.30560778804397</v>
      </c>
      <c r="O9" s="30">
        <f>IF(($M9=0),0,(($H9/$M9)*100))</f>
        <v>136.39117274782532</v>
      </c>
      <c r="P9" s="5"/>
      <c r="Q9" s="32"/>
    </row>
    <row r="10" spans="1:17" ht="12.75">
      <c r="A10" s="2" t="s">
        <v>16</v>
      </c>
      <c r="B10" s="28" t="s">
        <v>20</v>
      </c>
      <c r="C10" s="62">
        <v>140616504</v>
      </c>
      <c r="D10" s="63">
        <v>136075200</v>
      </c>
      <c r="E10" s="64">
        <f aca="true" t="shared" si="0" ref="E10:E33">$D10-$C10</f>
        <v>-4541304</v>
      </c>
      <c r="F10" s="62">
        <v>145808136</v>
      </c>
      <c r="G10" s="63">
        <v>142350360</v>
      </c>
      <c r="H10" s="64">
        <f aca="true" t="shared" si="1" ref="H10:H33">$G10-$F10</f>
        <v>-3457776</v>
      </c>
      <c r="I10" s="64">
        <v>144868773</v>
      </c>
      <c r="J10" s="29">
        <f aca="true" t="shared" si="2" ref="J10:J33">IF(($C10=0),0,(($E10/$C10)*100))</f>
        <v>-3.229566850844194</v>
      </c>
      <c r="K10" s="30">
        <f aca="true" t="shared" si="3" ref="K10:K33">IF(($F10=0),0,(($H10/$F10)*100))</f>
        <v>-2.3714561442579583</v>
      </c>
      <c r="L10" s="83">
        <v>4954877</v>
      </c>
      <c r="M10" s="84">
        <v>5448989</v>
      </c>
      <c r="N10" s="31">
        <f aca="true" t="shared" si="4" ref="N10:N33">IF(($L10=0),0,(($E10/$L10)*100))</f>
        <v>-91.65321359137674</v>
      </c>
      <c r="O10" s="30">
        <f aca="true" t="shared" si="5" ref="O10:O33">IF(($M10=0),0,(($H10/$M10)*100))</f>
        <v>-63.45720279486709</v>
      </c>
      <c r="P10" s="5"/>
      <c r="Q10" s="32"/>
    </row>
    <row r="11" spans="1:17" ht="16.5">
      <c r="A11" s="6" t="s">
        <v>16</v>
      </c>
      <c r="B11" s="33" t="s">
        <v>21</v>
      </c>
      <c r="C11" s="65">
        <v>228589596</v>
      </c>
      <c r="D11" s="66">
        <v>233544473</v>
      </c>
      <c r="E11" s="67">
        <f t="shared" si="0"/>
        <v>4954877</v>
      </c>
      <c r="F11" s="65">
        <v>239244108</v>
      </c>
      <c r="G11" s="66">
        <v>244693097</v>
      </c>
      <c r="H11" s="67">
        <f t="shared" si="1"/>
        <v>5448989</v>
      </c>
      <c r="I11" s="67">
        <v>252328665</v>
      </c>
      <c r="J11" s="34">
        <f t="shared" si="2"/>
        <v>2.167586402313778</v>
      </c>
      <c r="K11" s="35">
        <f t="shared" si="3"/>
        <v>2.2775854525955554</v>
      </c>
      <c r="L11" s="85">
        <v>4954877</v>
      </c>
      <c r="M11" s="86">
        <v>5448989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87858156</v>
      </c>
      <c r="D13" s="63">
        <v>86985337</v>
      </c>
      <c r="E13" s="64">
        <f t="shared" si="0"/>
        <v>-872819</v>
      </c>
      <c r="F13" s="62">
        <v>92251152</v>
      </c>
      <c r="G13" s="63">
        <v>91334581</v>
      </c>
      <c r="H13" s="64">
        <f t="shared" si="1"/>
        <v>-916571</v>
      </c>
      <c r="I13" s="64">
        <v>95901420</v>
      </c>
      <c r="J13" s="29">
        <f t="shared" si="2"/>
        <v>-0.9934410642536134</v>
      </c>
      <c r="K13" s="30">
        <f t="shared" si="3"/>
        <v>-0.9935604923394344</v>
      </c>
      <c r="L13" s="83">
        <v>-2369259</v>
      </c>
      <c r="M13" s="84">
        <v>-2480133</v>
      </c>
      <c r="N13" s="31">
        <f t="shared" si="4"/>
        <v>36.83932402493775</v>
      </c>
      <c r="O13" s="30">
        <f t="shared" si="5"/>
        <v>36.9565261217846</v>
      </c>
      <c r="P13" s="5"/>
      <c r="Q13" s="32"/>
    </row>
    <row r="14" spans="1:17" ht="12.75">
      <c r="A14" s="2" t="s">
        <v>16</v>
      </c>
      <c r="B14" s="28" t="s">
        <v>24</v>
      </c>
      <c r="C14" s="62">
        <v>26267088</v>
      </c>
      <c r="D14" s="63">
        <v>35016280</v>
      </c>
      <c r="E14" s="64">
        <f t="shared" si="0"/>
        <v>8749192</v>
      </c>
      <c r="F14" s="62">
        <v>27580440</v>
      </c>
      <c r="G14" s="63">
        <v>36767094</v>
      </c>
      <c r="H14" s="64">
        <f t="shared" si="1"/>
        <v>9186654</v>
      </c>
      <c r="I14" s="64">
        <v>38605449</v>
      </c>
      <c r="J14" s="29">
        <f t="shared" si="2"/>
        <v>33.30857230919545</v>
      </c>
      <c r="K14" s="30">
        <f t="shared" si="3"/>
        <v>33.30858390946627</v>
      </c>
      <c r="L14" s="83">
        <v>-2369259</v>
      </c>
      <c r="M14" s="84">
        <v>-2480133</v>
      </c>
      <c r="N14" s="31">
        <f t="shared" si="4"/>
        <v>-369.27967773890487</v>
      </c>
      <c r="O14" s="30">
        <f t="shared" si="5"/>
        <v>-370.4097320587243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-2369259</v>
      </c>
      <c r="M15" s="84">
        <v>-2480133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29894136</v>
      </c>
      <c r="D16" s="63">
        <v>28522124</v>
      </c>
      <c r="E16" s="64">
        <f t="shared" si="0"/>
        <v>-1372012</v>
      </c>
      <c r="F16" s="62">
        <v>31388844</v>
      </c>
      <c r="G16" s="63">
        <v>29948228</v>
      </c>
      <c r="H16" s="64">
        <f t="shared" si="1"/>
        <v>-1440616</v>
      </c>
      <c r="I16" s="64">
        <v>31445640</v>
      </c>
      <c r="J16" s="29">
        <f t="shared" si="2"/>
        <v>-4.589569004436187</v>
      </c>
      <c r="K16" s="30">
        <f t="shared" si="3"/>
        <v>-4.589579660850205</v>
      </c>
      <c r="L16" s="83">
        <v>-2369259</v>
      </c>
      <c r="M16" s="84">
        <v>-2480133</v>
      </c>
      <c r="N16" s="31">
        <f t="shared" si="4"/>
        <v>57.908907384123054</v>
      </c>
      <c r="O16" s="30">
        <f t="shared" si="5"/>
        <v>58.086239729885456</v>
      </c>
      <c r="P16" s="5"/>
      <c r="Q16" s="32"/>
    </row>
    <row r="17" spans="1:17" ht="12.75">
      <c r="A17" s="2" t="s">
        <v>16</v>
      </c>
      <c r="B17" s="28" t="s">
        <v>26</v>
      </c>
      <c r="C17" s="62">
        <v>88943136</v>
      </c>
      <c r="D17" s="63">
        <v>80069516</v>
      </c>
      <c r="E17" s="64">
        <f t="shared" si="0"/>
        <v>-8873620</v>
      </c>
      <c r="F17" s="62">
        <v>93390132</v>
      </c>
      <c r="G17" s="63">
        <v>84080532</v>
      </c>
      <c r="H17" s="64">
        <f t="shared" si="1"/>
        <v>-9309600</v>
      </c>
      <c r="I17" s="64">
        <v>88134447</v>
      </c>
      <c r="J17" s="41">
        <f t="shared" si="2"/>
        <v>-9.976733898836217</v>
      </c>
      <c r="K17" s="30">
        <f t="shared" si="3"/>
        <v>-9.968505023635688</v>
      </c>
      <c r="L17" s="87">
        <v>-2369259</v>
      </c>
      <c r="M17" s="84">
        <v>-2480133</v>
      </c>
      <c r="N17" s="31">
        <f t="shared" si="4"/>
        <v>374.5314463298441</v>
      </c>
      <c r="O17" s="30">
        <f t="shared" si="5"/>
        <v>375.36696620705425</v>
      </c>
      <c r="P17" s="5"/>
      <c r="Q17" s="32"/>
    </row>
    <row r="18" spans="1:17" ht="16.5">
      <c r="A18" s="2" t="s">
        <v>16</v>
      </c>
      <c r="B18" s="33" t="s">
        <v>27</v>
      </c>
      <c r="C18" s="65">
        <v>232962516</v>
      </c>
      <c r="D18" s="66">
        <v>230593257</v>
      </c>
      <c r="E18" s="67">
        <f t="shared" si="0"/>
        <v>-2369259</v>
      </c>
      <c r="F18" s="65">
        <v>244610568</v>
      </c>
      <c r="G18" s="66">
        <v>242130435</v>
      </c>
      <c r="H18" s="67">
        <f t="shared" si="1"/>
        <v>-2480133</v>
      </c>
      <c r="I18" s="67">
        <v>254086956</v>
      </c>
      <c r="J18" s="42">
        <f t="shared" si="2"/>
        <v>-1.0170129687301281</v>
      </c>
      <c r="K18" s="35">
        <f t="shared" si="3"/>
        <v>-1.0139108135344341</v>
      </c>
      <c r="L18" s="88">
        <v>-2369259</v>
      </c>
      <c r="M18" s="86">
        <v>-2480133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-4372920</v>
      </c>
      <c r="D19" s="72">
        <v>2951216</v>
      </c>
      <c r="E19" s="73">
        <f t="shared" si="0"/>
        <v>7324136</v>
      </c>
      <c r="F19" s="74">
        <v>-5366460</v>
      </c>
      <c r="G19" s="75">
        <v>2562662</v>
      </c>
      <c r="H19" s="76">
        <f t="shared" si="1"/>
        <v>7929122</v>
      </c>
      <c r="I19" s="76">
        <v>-1758291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8164502</v>
      </c>
      <c r="M22" s="84">
        <v>1145010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4492500</v>
      </c>
      <c r="E23" s="64">
        <f t="shared" si="0"/>
        <v>4492500</v>
      </c>
      <c r="F23" s="62">
        <v>0</v>
      </c>
      <c r="G23" s="63">
        <v>1420000</v>
      </c>
      <c r="H23" s="64">
        <f t="shared" si="1"/>
        <v>1420000</v>
      </c>
      <c r="I23" s="64">
        <v>1420000</v>
      </c>
      <c r="J23" s="29">
        <f t="shared" si="2"/>
        <v>0</v>
      </c>
      <c r="K23" s="30">
        <f t="shared" si="3"/>
        <v>0</v>
      </c>
      <c r="L23" s="83">
        <v>8164502</v>
      </c>
      <c r="M23" s="84">
        <v>1145010</v>
      </c>
      <c r="N23" s="31">
        <f t="shared" si="4"/>
        <v>55.02478901958747</v>
      </c>
      <c r="O23" s="30">
        <f t="shared" si="5"/>
        <v>124.0163841363831</v>
      </c>
      <c r="P23" s="5"/>
      <c r="Q23" s="32"/>
    </row>
    <row r="24" spans="1:17" ht="12.75">
      <c r="A24" s="6" t="s">
        <v>16</v>
      </c>
      <c r="B24" s="28" t="s">
        <v>32</v>
      </c>
      <c r="C24" s="62">
        <v>73722648</v>
      </c>
      <c r="D24" s="63">
        <v>77394650</v>
      </c>
      <c r="E24" s="64">
        <f t="shared" si="0"/>
        <v>3672002</v>
      </c>
      <c r="F24" s="62">
        <v>56854440</v>
      </c>
      <c r="G24" s="63">
        <v>56579450</v>
      </c>
      <c r="H24" s="64">
        <f t="shared" si="1"/>
        <v>-274990</v>
      </c>
      <c r="I24" s="64">
        <v>48074500</v>
      </c>
      <c r="J24" s="29">
        <f t="shared" si="2"/>
        <v>4.98083302705025</v>
      </c>
      <c r="K24" s="30">
        <f t="shared" si="3"/>
        <v>-0.48367374650071304</v>
      </c>
      <c r="L24" s="83">
        <v>8164502</v>
      </c>
      <c r="M24" s="84">
        <v>1145010</v>
      </c>
      <c r="N24" s="31">
        <f t="shared" si="4"/>
        <v>44.97521098041252</v>
      </c>
      <c r="O24" s="30">
        <f t="shared" si="5"/>
        <v>-24.01638413638309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8164502</v>
      </c>
      <c r="M25" s="84">
        <v>1145010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73722648</v>
      </c>
      <c r="D26" s="66">
        <v>81887150</v>
      </c>
      <c r="E26" s="67">
        <f t="shared" si="0"/>
        <v>8164502</v>
      </c>
      <c r="F26" s="65">
        <v>56854440</v>
      </c>
      <c r="G26" s="66">
        <v>57999450</v>
      </c>
      <c r="H26" s="67">
        <f t="shared" si="1"/>
        <v>1145010</v>
      </c>
      <c r="I26" s="67">
        <v>49494500</v>
      </c>
      <c r="J26" s="42">
        <f t="shared" si="2"/>
        <v>11.074618480877138</v>
      </c>
      <c r="K26" s="35">
        <f t="shared" si="3"/>
        <v>2.0139324211090637</v>
      </c>
      <c r="L26" s="88">
        <v>8164502</v>
      </c>
      <c r="M26" s="86">
        <v>1145010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51000000</v>
      </c>
      <c r="D28" s="63">
        <v>41338464</v>
      </c>
      <c r="E28" s="64">
        <f t="shared" si="0"/>
        <v>-9661536</v>
      </c>
      <c r="F28" s="62">
        <v>32487996</v>
      </c>
      <c r="G28" s="63">
        <v>32088000</v>
      </c>
      <c r="H28" s="64">
        <f t="shared" si="1"/>
        <v>-399996</v>
      </c>
      <c r="I28" s="64">
        <v>22900000</v>
      </c>
      <c r="J28" s="29">
        <f t="shared" si="2"/>
        <v>-18.944188235294117</v>
      </c>
      <c r="K28" s="30">
        <f t="shared" si="3"/>
        <v>-1.231211675844826</v>
      </c>
      <c r="L28" s="83">
        <v>7914506</v>
      </c>
      <c r="M28" s="84">
        <v>970002</v>
      </c>
      <c r="N28" s="31">
        <f t="shared" si="4"/>
        <v>-122.07377188165628</v>
      </c>
      <c r="O28" s="30">
        <f t="shared" si="5"/>
        <v>-41.23661600697731</v>
      </c>
      <c r="P28" s="5"/>
      <c r="Q28" s="32"/>
    </row>
    <row r="29" spans="1:17" ht="12.75">
      <c r="A29" s="6" t="s">
        <v>16</v>
      </c>
      <c r="B29" s="28" t="s">
        <v>36</v>
      </c>
      <c r="C29" s="62">
        <v>1181808</v>
      </c>
      <c r="D29" s="63">
        <v>3127000</v>
      </c>
      <c r="E29" s="64">
        <f t="shared" si="0"/>
        <v>1945192</v>
      </c>
      <c r="F29" s="62">
        <v>1422228</v>
      </c>
      <c r="G29" s="63">
        <v>2008702</v>
      </c>
      <c r="H29" s="64">
        <f t="shared" si="1"/>
        <v>586474</v>
      </c>
      <c r="I29" s="64">
        <v>2008701</v>
      </c>
      <c r="J29" s="29">
        <f t="shared" si="2"/>
        <v>164.59458727644423</v>
      </c>
      <c r="K29" s="30">
        <f t="shared" si="3"/>
        <v>41.23628560258974</v>
      </c>
      <c r="L29" s="83">
        <v>7914506</v>
      </c>
      <c r="M29" s="84">
        <v>970002</v>
      </c>
      <c r="N29" s="31">
        <f t="shared" si="4"/>
        <v>24.577554177102144</v>
      </c>
      <c r="O29" s="30">
        <f t="shared" si="5"/>
        <v>60.461112451314534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7914506</v>
      </c>
      <c r="M30" s="84">
        <v>970002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5153016</v>
      </c>
      <c r="D31" s="63">
        <v>7596877</v>
      </c>
      <c r="E31" s="64">
        <f t="shared" si="0"/>
        <v>2443861</v>
      </c>
      <c r="F31" s="62">
        <v>5391420</v>
      </c>
      <c r="G31" s="63">
        <v>8090537</v>
      </c>
      <c r="H31" s="64">
        <f t="shared" si="1"/>
        <v>2699117</v>
      </c>
      <c r="I31" s="64">
        <v>8381523</v>
      </c>
      <c r="J31" s="29">
        <f t="shared" si="2"/>
        <v>47.42583760655896</v>
      </c>
      <c r="K31" s="30">
        <f t="shared" si="3"/>
        <v>50.06319299924695</v>
      </c>
      <c r="L31" s="83">
        <v>7914506</v>
      </c>
      <c r="M31" s="84">
        <v>970002</v>
      </c>
      <c r="N31" s="31">
        <f t="shared" si="4"/>
        <v>30.878250645081323</v>
      </c>
      <c r="O31" s="30">
        <f t="shared" si="5"/>
        <v>278.25891080636944</v>
      </c>
      <c r="P31" s="5"/>
      <c r="Q31" s="32"/>
    </row>
    <row r="32" spans="1:17" ht="12.75">
      <c r="A32" s="6" t="s">
        <v>16</v>
      </c>
      <c r="B32" s="28" t="s">
        <v>39</v>
      </c>
      <c r="C32" s="62">
        <v>16637820</v>
      </c>
      <c r="D32" s="63">
        <v>29824809</v>
      </c>
      <c r="E32" s="64">
        <f t="shared" si="0"/>
        <v>13186989</v>
      </c>
      <c r="F32" s="62">
        <v>17727804</v>
      </c>
      <c r="G32" s="63">
        <v>15812211</v>
      </c>
      <c r="H32" s="64">
        <f t="shared" si="1"/>
        <v>-1915593</v>
      </c>
      <c r="I32" s="64">
        <v>16204276</v>
      </c>
      <c r="J32" s="29">
        <f t="shared" si="2"/>
        <v>79.25911567741447</v>
      </c>
      <c r="K32" s="30">
        <f t="shared" si="3"/>
        <v>-10.80558539568691</v>
      </c>
      <c r="L32" s="83">
        <v>7914506</v>
      </c>
      <c r="M32" s="84">
        <v>970002</v>
      </c>
      <c r="N32" s="31">
        <f t="shared" si="4"/>
        <v>166.61796705947282</v>
      </c>
      <c r="O32" s="30">
        <f t="shared" si="5"/>
        <v>-197.4834072507067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73972644</v>
      </c>
      <c r="D33" s="81">
        <v>81887150</v>
      </c>
      <c r="E33" s="82">
        <f t="shared" si="0"/>
        <v>7914506</v>
      </c>
      <c r="F33" s="80">
        <v>57029448</v>
      </c>
      <c r="G33" s="81">
        <v>57999450</v>
      </c>
      <c r="H33" s="82">
        <f t="shared" si="1"/>
        <v>970002</v>
      </c>
      <c r="I33" s="82">
        <v>49494500</v>
      </c>
      <c r="J33" s="57">
        <f t="shared" si="2"/>
        <v>10.699233624797836</v>
      </c>
      <c r="K33" s="58">
        <f t="shared" si="3"/>
        <v>1.7008791668472751</v>
      </c>
      <c r="L33" s="95">
        <v>7914506</v>
      </c>
      <c r="M33" s="96">
        <v>970002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-13011424</v>
      </c>
      <c r="M8" s="84">
        <v>-9843405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-13011424</v>
      </c>
      <c r="M9" s="84">
        <v>-9843405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76482607</v>
      </c>
      <c r="D10" s="63">
        <v>63471183</v>
      </c>
      <c r="E10" s="64">
        <f aca="true" t="shared" si="0" ref="E10:E33">$D10-$C10</f>
        <v>-13011424</v>
      </c>
      <c r="F10" s="62">
        <v>78591405</v>
      </c>
      <c r="G10" s="63">
        <v>68748000</v>
      </c>
      <c r="H10" s="64">
        <f aca="true" t="shared" si="1" ref="H10:H33">$G10-$F10</f>
        <v>-9843405</v>
      </c>
      <c r="I10" s="64">
        <v>70151999</v>
      </c>
      <c r="J10" s="29">
        <f aca="true" t="shared" si="2" ref="J10:J33">IF(($C10=0),0,(($E10/$C10)*100))</f>
        <v>-17.012265285360893</v>
      </c>
      <c r="K10" s="30">
        <f aca="true" t="shared" si="3" ref="K10:K33">IF(($F10=0),0,(($H10/$F10)*100))</f>
        <v>-12.52478563018437</v>
      </c>
      <c r="L10" s="83">
        <v>-13011424</v>
      </c>
      <c r="M10" s="84">
        <v>-9843405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76482607</v>
      </c>
      <c r="D11" s="66">
        <v>63471183</v>
      </c>
      <c r="E11" s="67">
        <f t="shared" si="0"/>
        <v>-13011424</v>
      </c>
      <c r="F11" s="65">
        <v>78591405</v>
      </c>
      <c r="G11" s="66">
        <v>68748000</v>
      </c>
      <c r="H11" s="67">
        <f t="shared" si="1"/>
        <v>-9843405</v>
      </c>
      <c r="I11" s="67">
        <v>70151999</v>
      </c>
      <c r="J11" s="34">
        <f t="shared" si="2"/>
        <v>-17.012265285360893</v>
      </c>
      <c r="K11" s="35">
        <f t="shared" si="3"/>
        <v>-12.52478563018437</v>
      </c>
      <c r="L11" s="85">
        <v>-13011424</v>
      </c>
      <c r="M11" s="86">
        <v>-9843405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49696577</v>
      </c>
      <c r="D13" s="63">
        <v>47147526</v>
      </c>
      <c r="E13" s="64">
        <f t="shared" si="0"/>
        <v>-2549051</v>
      </c>
      <c r="F13" s="62">
        <v>53265627</v>
      </c>
      <c r="G13" s="63">
        <v>47560205</v>
      </c>
      <c r="H13" s="64">
        <f t="shared" si="1"/>
        <v>-5705422</v>
      </c>
      <c r="I13" s="64">
        <v>48540661</v>
      </c>
      <c r="J13" s="29">
        <f t="shared" si="2"/>
        <v>-5.129228518092907</v>
      </c>
      <c r="K13" s="30">
        <f t="shared" si="3"/>
        <v>-10.711264132871278</v>
      </c>
      <c r="L13" s="83">
        <v>-13444384</v>
      </c>
      <c r="M13" s="84">
        <v>-9804860</v>
      </c>
      <c r="N13" s="31">
        <f t="shared" si="4"/>
        <v>18.95996871258661</v>
      </c>
      <c r="O13" s="30">
        <f t="shared" si="5"/>
        <v>58.189734478615705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491000</v>
      </c>
      <c r="E14" s="64">
        <f t="shared" si="0"/>
        <v>491000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-13444384</v>
      </c>
      <c r="M14" s="84">
        <v>-9804860</v>
      </c>
      <c r="N14" s="31">
        <f t="shared" si="4"/>
        <v>-3.652082534982637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-13444384</v>
      </c>
      <c r="M15" s="84">
        <v>-9804860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-13444384</v>
      </c>
      <c r="M16" s="84">
        <v>-9804860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26732992</v>
      </c>
      <c r="D17" s="63">
        <v>15346659</v>
      </c>
      <c r="E17" s="64">
        <f t="shared" si="0"/>
        <v>-11386333</v>
      </c>
      <c r="F17" s="62">
        <v>25265416</v>
      </c>
      <c r="G17" s="63">
        <v>21165978</v>
      </c>
      <c r="H17" s="64">
        <f t="shared" si="1"/>
        <v>-4099438</v>
      </c>
      <c r="I17" s="64">
        <v>21588090</v>
      </c>
      <c r="J17" s="41">
        <f t="shared" si="2"/>
        <v>-42.592811908221876</v>
      </c>
      <c r="K17" s="30">
        <f t="shared" si="3"/>
        <v>-16.22549179479174</v>
      </c>
      <c r="L17" s="87">
        <v>-13444384</v>
      </c>
      <c r="M17" s="84">
        <v>-9804860</v>
      </c>
      <c r="N17" s="31">
        <f t="shared" si="4"/>
        <v>84.69211382239604</v>
      </c>
      <c r="O17" s="30">
        <f t="shared" si="5"/>
        <v>41.810265521384295</v>
      </c>
      <c r="P17" s="5"/>
      <c r="Q17" s="32"/>
    </row>
    <row r="18" spans="1:17" ht="16.5">
      <c r="A18" s="2" t="s">
        <v>16</v>
      </c>
      <c r="B18" s="33" t="s">
        <v>27</v>
      </c>
      <c r="C18" s="65">
        <v>76429569</v>
      </c>
      <c r="D18" s="66">
        <v>62985185</v>
      </c>
      <c r="E18" s="67">
        <f t="shared" si="0"/>
        <v>-13444384</v>
      </c>
      <c r="F18" s="65">
        <v>78531043</v>
      </c>
      <c r="G18" s="66">
        <v>68726183</v>
      </c>
      <c r="H18" s="67">
        <f t="shared" si="1"/>
        <v>-9804860</v>
      </c>
      <c r="I18" s="67">
        <v>70128751</v>
      </c>
      <c r="J18" s="42">
        <f t="shared" si="2"/>
        <v>-17.590553205919555</v>
      </c>
      <c r="K18" s="35">
        <f t="shared" si="3"/>
        <v>-12.485330164276565</v>
      </c>
      <c r="L18" s="88">
        <v>-13444384</v>
      </c>
      <c r="M18" s="86">
        <v>-9804860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53038</v>
      </c>
      <c r="D19" s="72">
        <v>485998</v>
      </c>
      <c r="E19" s="73">
        <f t="shared" si="0"/>
        <v>432960</v>
      </c>
      <c r="F19" s="74">
        <v>60362</v>
      </c>
      <c r="G19" s="75">
        <v>21817</v>
      </c>
      <c r="H19" s="76">
        <f t="shared" si="1"/>
        <v>-38545</v>
      </c>
      <c r="I19" s="76">
        <v>23248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432962</v>
      </c>
      <c r="M22" s="84">
        <v>-38404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53038</v>
      </c>
      <c r="D23" s="63">
        <v>486000</v>
      </c>
      <c r="E23" s="64">
        <f t="shared" si="0"/>
        <v>432962</v>
      </c>
      <c r="F23" s="62">
        <v>60362</v>
      </c>
      <c r="G23" s="63">
        <v>21958</v>
      </c>
      <c r="H23" s="64">
        <f t="shared" si="1"/>
        <v>-38404</v>
      </c>
      <c r="I23" s="64">
        <v>23144</v>
      </c>
      <c r="J23" s="29">
        <f t="shared" si="2"/>
        <v>816.3241449526755</v>
      </c>
      <c r="K23" s="30">
        <f t="shared" si="3"/>
        <v>-63.62280905205262</v>
      </c>
      <c r="L23" s="83">
        <v>432962</v>
      </c>
      <c r="M23" s="84">
        <v>-38404</v>
      </c>
      <c r="N23" s="31">
        <f t="shared" si="4"/>
        <v>100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432962</v>
      </c>
      <c r="M24" s="84">
        <v>-38404</v>
      </c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432962</v>
      </c>
      <c r="M25" s="84">
        <v>-38404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53038</v>
      </c>
      <c r="D26" s="66">
        <v>486000</v>
      </c>
      <c r="E26" s="67">
        <f t="shared" si="0"/>
        <v>432962</v>
      </c>
      <c r="F26" s="65">
        <v>60362</v>
      </c>
      <c r="G26" s="66">
        <v>21958</v>
      </c>
      <c r="H26" s="67">
        <f t="shared" si="1"/>
        <v>-38404</v>
      </c>
      <c r="I26" s="67">
        <v>23144</v>
      </c>
      <c r="J26" s="42">
        <f t="shared" si="2"/>
        <v>816.3241449526755</v>
      </c>
      <c r="K26" s="35">
        <f t="shared" si="3"/>
        <v>-63.62280905205262</v>
      </c>
      <c r="L26" s="88">
        <v>432962</v>
      </c>
      <c r="M26" s="86">
        <v>-38404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432962</v>
      </c>
      <c r="M28" s="84">
        <v>-38404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432962</v>
      </c>
      <c r="M29" s="84">
        <v>-38404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432962</v>
      </c>
      <c r="M30" s="84">
        <v>-38404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432962</v>
      </c>
      <c r="M31" s="84">
        <v>-38404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53038</v>
      </c>
      <c r="D32" s="63">
        <v>486000</v>
      </c>
      <c r="E32" s="64">
        <f t="shared" si="0"/>
        <v>432962</v>
      </c>
      <c r="F32" s="62">
        <v>60362</v>
      </c>
      <c r="G32" s="63">
        <v>21958</v>
      </c>
      <c r="H32" s="64">
        <f t="shared" si="1"/>
        <v>-38404</v>
      </c>
      <c r="I32" s="64">
        <v>23144</v>
      </c>
      <c r="J32" s="29">
        <f t="shared" si="2"/>
        <v>816.3241449526755</v>
      </c>
      <c r="K32" s="30">
        <f t="shared" si="3"/>
        <v>-63.62280905205262</v>
      </c>
      <c r="L32" s="83">
        <v>432962</v>
      </c>
      <c r="M32" s="84">
        <v>-38404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53038</v>
      </c>
      <c r="D33" s="81">
        <v>486000</v>
      </c>
      <c r="E33" s="82">
        <f t="shared" si="0"/>
        <v>432962</v>
      </c>
      <c r="F33" s="80">
        <v>60362</v>
      </c>
      <c r="G33" s="81">
        <v>21958</v>
      </c>
      <c r="H33" s="82">
        <f t="shared" si="1"/>
        <v>-38404</v>
      </c>
      <c r="I33" s="82">
        <v>23144</v>
      </c>
      <c r="J33" s="57">
        <f t="shared" si="2"/>
        <v>816.3241449526755</v>
      </c>
      <c r="K33" s="58">
        <f t="shared" si="3"/>
        <v>-63.62280905205262</v>
      </c>
      <c r="L33" s="95">
        <v>432962</v>
      </c>
      <c r="M33" s="96">
        <v>-38404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67452523</v>
      </c>
      <c r="D8" s="63">
        <v>65652762</v>
      </c>
      <c r="E8" s="64">
        <f>$D8-$C8</f>
        <v>-1799761</v>
      </c>
      <c r="F8" s="62">
        <v>70555339</v>
      </c>
      <c r="G8" s="63">
        <v>73284019</v>
      </c>
      <c r="H8" s="64">
        <f>$G8-$F8</f>
        <v>2728680</v>
      </c>
      <c r="I8" s="64">
        <v>76546644</v>
      </c>
      <c r="J8" s="29">
        <f>IF(($C8=0),0,(($E8/$C8)*100))</f>
        <v>-2.6681892981230666</v>
      </c>
      <c r="K8" s="30">
        <f>IF(($F8=0),0,(($H8/$F8)*100))</f>
        <v>3.867432342717537</v>
      </c>
      <c r="L8" s="83">
        <v>-26068671</v>
      </c>
      <c r="M8" s="84">
        <v>22409457</v>
      </c>
      <c r="N8" s="31">
        <f>IF(($L8=0),0,(($E8/$L8)*100))</f>
        <v>6.903923103713265</v>
      </c>
      <c r="O8" s="30">
        <f>IF(($M8=0),0,(($H8/$M8)*100))</f>
        <v>12.176466390952713</v>
      </c>
      <c r="P8" s="5"/>
      <c r="Q8" s="32"/>
    </row>
    <row r="9" spans="1:17" ht="12.75">
      <c r="A9" s="2" t="s">
        <v>16</v>
      </c>
      <c r="B9" s="28" t="s">
        <v>19</v>
      </c>
      <c r="C9" s="62">
        <v>112040800</v>
      </c>
      <c r="D9" s="63">
        <v>116522240</v>
      </c>
      <c r="E9" s="64">
        <f>$D9-$C9</f>
        <v>4481440</v>
      </c>
      <c r="F9" s="62">
        <v>110811377</v>
      </c>
      <c r="G9" s="63">
        <v>163147907</v>
      </c>
      <c r="H9" s="64">
        <f>$G9-$F9</f>
        <v>52336530</v>
      </c>
      <c r="I9" s="64">
        <v>170404359</v>
      </c>
      <c r="J9" s="29">
        <f>IF(($C9=0),0,(($E9/$C9)*100))</f>
        <v>3.99982863385481</v>
      </c>
      <c r="K9" s="30">
        <f>IF(($F9=0),0,(($H9/$F9)*100))</f>
        <v>47.23028574944971</v>
      </c>
      <c r="L9" s="83">
        <v>-26068671</v>
      </c>
      <c r="M9" s="84">
        <v>22409457</v>
      </c>
      <c r="N9" s="31">
        <f>IF(($L9=0),0,(($E9/$L9)*100))</f>
        <v>-17.19090321098456</v>
      </c>
      <c r="O9" s="30">
        <f>IF(($M9=0),0,(($H9/$M9)*100))</f>
        <v>233.54662274949365</v>
      </c>
      <c r="P9" s="5"/>
      <c r="Q9" s="32"/>
    </row>
    <row r="10" spans="1:17" ht="12.75">
      <c r="A10" s="2" t="s">
        <v>16</v>
      </c>
      <c r="B10" s="28" t="s">
        <v>20</v>
      </c>
      <c r="C10" s="62">
        <v>173346481</v>
      </c>
      <c r="D10" s="63">
        <v>144596131</v>
      </c>
      <c r="E10" s="64">
        <f aca="true" t="shared" si="0" ref="E10:E33">$D10-$C10</f>
        <v>-28750350</v>
      </c>
      <c r="F10" s="62">
        <v>184495311</v>
      </c>
      <c r="G10" s="63">
        <v>151839558</v>
      </c>
      <c r="H10" s="64">
        <f aca="true" t="shared" si="1" ref="H10:H33">$G10-$F10</f>
        <v>-32655753</v>
      </c>
      <c r="I10" s="64">
        <v>153135822</v>
      </c>
      <c r="J10" s="29">
        <f aca="true" t="shared" si="2" ref="J10:J33">IF(($C10=0),0,(($E10/$C10)*100))</f>
        <v>-16.585482343884443</v>
      </c>
      <c r="K10" s="30">
        <f aca="true" t="shared" si="3" ref="K10:K33">IF(($F10=0),0,(($H10/$F10)*100))</f>
        <v>-17.700044962118305</v>
      </c>
      <c r="L10" s="83">
        <v>-26068671</v>
      </c>
      <c r="M10" s="84">
        <v>22409457</v>
      </c>
      <c r="N10" s="31">
        <f aca="true" t="shared" si="4" ref="N10:N33">IF(($L10=0),0,(($E10/$L10)*100))</f>
        <v>110.28698010727129</v>
      </c>
      <c r="O10" s="30">
        <f aca="true" t="shared" si="5" ref="O10:O33">IF(($M10=0),0,(($H10/$M10)*100))</f>
        <v>-145.72308914044638</v>
      </c>
      <c r="P10" s="5"/>
      <c r="Q10" s="32"/>
    </row>
    <row r="11" spans="1:17" ht="16.5">
      <c r="A11" s="6" t="s">
        <v>16</v>
      </c>
      <c r="B11" s="33" t="s">
        <v>21</v>
      </c>
      <c r="C11" s="65">
        <v>352839804</v>
      </c>
      <c r="D11" s="66">
        <v>326771133</v>
      </c>
      <c r="E11" s="67">
        <f t="shared" si="0"/>
        <v>-26068671</v>
      </c>
      <c r="F11" s="65">
        <v>365862027</v>
      </c>
      <c r="G11" s="66">
        <v>388271484</v>
      </c>
      <c r="H11" s="67">
        <f t="shared" si="1"/>
        <v>22409457</v>
      </c>
      <c r="I11" s="67">
        <v>400086825</v>
      </c>
      <c r="J11" s="34">
        <f t="shared" si="2"/>
        <v>-7.388245516653784</v>
      </c>
      <c r="K11" s="35">
        <f t="shared" si="3"/>
        <v>6.1251114754251335</v>
      </c>
      <c r="L11" s="85">
        <v>-26068671</v>
      </c>
      <c r="M11" s="86">
        <v>22409457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139358907</v>
      </c>
      <c r="D13" s="63">
        <v>118637802</v>
      </c>
      <c r="E13" s="64">
        <f t="shared" si="0"/>
        <v>-20721105</v>
      </c>
      <c r="F13" s="62">
        <v>119753053</v>
      </c>
      <c r="G13" s="63">
        <v>123620593</v>
      </c>
      <c r="H13" s="64">
        <f t="shared" si="1"/>
        <v>3867540</v>
      </c>
      <c r="I13" s="64">
        <v>128746222</v>
      </c>
      <c r="J13" s="29">
        <f t="shared" si="2"/>
        <v>-14.86887738004432</v>
      </c>
      <c r="K13" s="30">
        <f t="shared" si="3"/>
        <v>3.2295961590223508</v>
      </c>
      <c r="L13" s="83">
        <v>31241477</v>
      </c>
      <c r="M13" s="84">
        <v>136942152</v>
      </c>
      <c r="N13" s="31">
        <f t="shared" si="4"/>
        <v>-66.3256253857652</v>
      </c>
      <c r="O13" s="30">
        <f t="shared" si="5"/>
        <v>2.824214417194203</v>
      </c>
      <c r="P13" s="5"/>
      <c r="Q13" s="32"/>
    </row>
    <row r="14" spans="1:17" ht="12.75">
      <c r="A14" s="2" t="s">
        <v>16</v>
      </c>
      <c r="B14" s="28" t="s">
        <v>24</v>
      </c>
      <c r="C14" s="62">
        <v>99214744</v>
      </c>
      <c r="D14" s="63">
        <v>79893600</v>
      </c>
      <c r="E14" s="64">
        <f t="shared" si="0"/>
        <v>-19321144</v>
      </c>
      <c r="F14" s="62">
        <v>103504861</v>
      </c>
      <c r="G14" s="63">
        <v>162557132</v>
      </c>
      <c r="H14" s="64">
        <f t="shared" si="1"/>
        <v>59052271</v>
      </c>
      <c r="I14" s="64">
        <v>86763220</v>
      </c>
      <c r="J14" s="29">
        <f t="shared" si="2"/>
        <v>-19.47406526594475</v>
      </c>
      <c r="K14" s="30">
        <f t="shared" si="3"/>
        <v>57.05265475406029</v>
      </c>
      <c r="L14" s="83">
        <v>31241477</v>
      </c>
      <c r="M14" s="84">
        <v>136942152</v>
      </c>
      <c r="N14" s="31">
        <f t="shared" si="4"/>
        <v>-61.84452802919657</v>
      </c>
      <c r="O14" s="30">
        <f t="shared" si="5"/>
        <v>43.122055654565735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31241477</v>
      </c>
      <c r="M15" s="84">
        <v>136942152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44300000</v>
      </c>
      <c r="D16" s="63">
        <v>60465776</v>
      </c>
      <c r="E16" s="64">
        <f t="shared" si="0"/>
        <v>16165776</v>
      </c>
      <c r="F16" s="62">
        <v>43905632</v>
      </c>
      <c r="G16" s="63">
        <v>63005339</v>
      </c>
      <c r="H16" s="64">
        <f t="shared" si="1"/>
        <v>19099707</v>
      </c>
      <c r="I16" s="64">
        <v>65651563</v>
      </c>
      <c r="J16" s="29">
        <f t="shared" si="2"/>
        <v>36.49159367945824</v>
      </c>
      <c r="K16" s="30">
        <f t="shared" si="3"/>
        <v>43.50172433459106</v>
      </c>
      <c r="L16" s="83">
        <v>31241477</v>
      </c>
      <c r="M16" s="84">
        <v>136942152</v>
      </c>
      <c r="N16" s="31">
        <f t="shared" si="4"/>
        <v>51.74459581408395</v>
      </c>
      <c r="O16" s="30">
        <f t="shared" si="5"/>
        <v>13.947281184831972</v>
      </c>
      <c r="P16" s="5"/>
      <c r="Q16" s="32"/>
    </row>
    <row r="17" spans="1:17" ht="12.75">
      <c r="A17" s="2" t="s">
        <v>16</v>
      </c>
      <c r="B17" s="28" t="s">
        <v>26</v>
      </c>
      <c r="C17" s="62">
        <v>52684111</v>
      </c>
      <c r="D17" s="63">
        <v>107802061</v>
      </c>
      <c r="E17" s="64">
        <f t="shared" si="0"/>
        <v>55117950</v>
      </c>
      <c r="F17" s="62">
        <v>56495663</v>
      </c>
      <c r="G17" s="63">
        <v>111418297</v>
      </c>
      <c r="H17" s="64">
        <f t="shared" si="1"/>
        <v>54922634</v>
      </c>
      <c r="I17" s="64">
        <v>114992523</v>
      </c>
      <c r="J17" s="41">
        <f t="shared" si="2"/>
        <v>104.61968315266816</v>
      </c>
      <c r="K17" s="30">
        <f t="shared" si="3"/>
        <v>97.21566414752935</v>
      </c>
      <c r="L17" s="87">
        <v>31241477</v>
      </c>
      <c r="M17" s="84">
        <v>136942152</v>
      </c>
      <c r="N17" s="31">
        <f t="shared" si="4"/>
        <v>176.42555760087782</v>
      </c>
      <c r="O17" s="30">
        <f t="shared" si="5"/>
        <v>40.10644874340809</v>
      </c>
      <c r="P17" s="5"/>
      <c r="Q17" s="32"/>
    </row>
    <row r="18" spans="1:17" ht="16.5">
      <c r="A18" s="2" t="s">
        <v>16</v>
      </c>
      <c r="B18" s="33" t="s">
        <v>27</v>
      </c>
      <c r="C18" s="65">
        <v>335557762</v>
      </c>
      <c r="D18" s="66">
        <v>366799239</v>
      </c>
      <c r="E18" s="67">
        <f t="shared" si="0"/>
        <v>31241477</v>
      </c>
      <c r="F18" s="65">
        <v>323659209</v>
      </c>
      <c r="G18" s="66">
        <v>460601361</v>
      </c>
      <c r="H18" s="67">
        <f t="shared" si="1"/>
        <v>136942152</v>
      </c>
      <c r="I18" s="67">
        <v>396153528</v>
      </c>
      <c r="J18" s="42">
        <f t="shared" si="2"/>
        <v>9.310312720466886</v>
      </c>
      <c r="K18" s="35">
        <f t="shared" si="3"/>
        <v>42.310599603547814</v>
      </c>
      <c r="L18" s="88">
        <v>31241477</v>
      </c>
      <c r="M18" s="86">
        <v>136942152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17282042</v>
      </c>
      <c r="D19" s="72">
        <v>-40028106</v>
      </c>
      <c r="E19" s="73">
        <f t="shared" si="0"/>
        <v>-57310148</v>
      </c>
      <c r="F19" s="74">
        <v>42202818</v>
      </c>
      <c r="G19" s="75">
        <v>-72329877</v>
      </c>
      <c r="H19" s="76">
        <f t="shared" si="1"/>
        <v>-114532695</v>
      </c>
      <c r="I19" s="76">
        <v>3933297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-11748377</v>
      </c>
      <c r="M22" s="84">
        <v>11261921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174159</v>
      </c>
      <c r="D23" s="63">
        <v>310000</v>
      </c>
      <c r="E23" s="64">
        <f t="shared" si="0"/>
        <v>135841</v>
      </c>
      <c r="F23" s="62">
        <v>246171</v>
      </c>
      <c r="G23" s="63">
        <v>0</v>
      </c>
      <c r="H23" s="64">
        <f t="shared" si="1"/>
        <v>-246171</v>
      </c>
      <c r="I23" s="64">
        <v>0</v>
      </c>
      <c r="J23" s="29">
        <f t="shared" si="2"/>
        <v>77.99826595237685</v>
      </c>
      <c r="K23" s="30">
        <f t="shared" si="3"/>
        <v>-100</v>
      </c>
      <c r="L23" s="83">
        <v>-11748377</v>
      </c>
      <c r="M23" s="84">
        <v>11261921</v>
      </c>
      <c r="N23" s="31">
        <f t="shared" si="4"/>
        <v>-1.1562533275872915</v>
      </c>
      <c r="O23" s="30">
        <f t="shared" si="5"/>
        <v>-2.185870421218547</v>
      </c>
      <c r="P23" s="5"/>
      <c r="Q23" s="32"/>
    </row>
    <row r="24" spans="1:17" ht="12.75">
      <c r="A24" s="6" t="s">
        <v>16</v>
      </c>
      <c r="B24" s="28" t="s">
        <v>32</v>
      </c>
      <c r="C24" s="62">
        <v>46722618</v>
      </c>
      <c r="D24" s="63">
        <v>34838400</v>
      </c>
      <c r="E24" s="64">
        <f t="shared" si="0"/>
        <v>-11884218</v>
      </c>
      <c r="F24" s="62">
        <v>31012057</v>
      </c>
      <c r="G24" s="63">
        <v>42520149</v>
      </c>
      <c r="H24" s="64">
        <f t="shared" si="1"/>
        <v>11508092</v>
      </c>
      <c r="I24" s="64">
        <v>42810263</v>
      </c>
      <c r="J24" s="29">
        <f t="shared" si="2"/>
        <v>-25.435685132198714</v>
      </c>
      <c r="K24" s="30">
        <f t="shared" si="3"/>
        <v>37.10844462848756</v>
      </c>
      <c r="L24" s="83">
        <v>-11748377</v>
      </c>
      <c r="M24" s="84">
        <v>11261921</v>
      </c>
      <c r="N24" s="31">
        <f t="shared" si="4"/>
        <v>101.15625332758728</v>
      </c>
      <c r="O24" s="30">
        <f t="shared" si="5"/>
        <v>102.18587042121854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-11748377</v>
      </c>
      <c r="M25" s="84">
        <v>11261921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46896777</v>
      </c>
      <c r="D26" s="66">
        <v>35148400</v>
      </c>
      <c r="E26" s="67">
        <f t="shared" si="0"/>
        <v>-11748377</v>
      </c>
      <c r="F26" s="65">
        <v>31258228</v>
      </c>
      <c r="G26" s="66">
        <v>42520149</v>
      </c>
      <c r="H26" s="67">
        <f t="shared" si="1"/>
        <v>11261921</v>
      </c>
      <c r="I26" s="67">
        <v>42810263</v>
      </c>
      <c r="J26" s="42">
        <f t="shared" si="2"/>
        <v>-25.051565910382283</v>
      </c>
      <c r="K26" s="35">
        <f t="shared" si="3"/>
        <v>36.02866099767395</v>
      </c>
      <c r="L26" s="88">
        <v>-11748377</v>
      </c>
      <c r="M26" s="86">
        <v>11261921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12000000</v>
      </c>
      <c r="D28" s="63">
        <v>24058300</v>
      </c>
      <c r="E28" s="64">
        <f t="shared" si="0"/>
        <v>12058300</v>
      </c>
      <c r="F28" s="62">
        <v>12576000</v>
      </c>
      <c r="G28" s="63">
        <v>33250250</v>
      </c>
      <c r="H28" s="64">
        <f t="shared" si="1"/>
        <v>20674250</v>
      </c>
      <c r="I28" s="64">
        <v>13800000</v>
      </c>
      <c r="J28" s="29">
        <f t="shared" si="2"/>
        <v>100.48583333333335</v>
      </c>
      <c r="K28" s="30">
        <f t="shared" si="3"/>
        <v>164.39448155216286</v>
      </c>
      <c r="L28" s="83">
        <v>-11748377</v>
      </c>
      <c r="M28" s="84">
        <v>11261921</v>
      </c>
      <c r="N28" s="31">
        <f t="shared" si="4"/>
        <v>-102.63800693491535</v>
      </c>
      <c r="O28" s="30">
        <f t="shared" si="5"/>
        <v>183.57658520247122</v>
      </c>
      <c r="P28" s="5"/>
      <c r="Q28" s="32"/>
    </row>
    <row r="29" spans="1:17" ht="12.75">
      <c r="A29" s="6" t="s">
        <v>16</v>
      </c>
      <c r="B29" s="28" t="s">
        <v>36</v>
      </c>
      <c r="C29" s="62">
        <v>5184000</v>
      </c>
      <c r="D29" s="63">
        <v>1983018</v>
      </c>
      <c r="E29" s="64">
        <f t="shared" si="0"/>
        <v>-3200982</v>
      </c>
      <c r="F29" s="62">
        <v>7138845</v>
      </c>
      <c r="G29" s="63">
        <v>4144000</v>
      </c>
      <c r="H29" s="64">
        <f t="shared" si="1"/>
        <v>-2994845</v>
      </c>
      <c r="I29" s="64">
        <v>5006963</v>
      </c>
      <c r="J29" s="29">
        <f t="shared" si="2"/>
        <v>-61.747337962962966</v>
      </c>
      <c r="K29" s="30">
        <f t="shared" si="3"/>
        <v>-41.95139409806488</v>
      </c>
      <c r="L29" s="83">
        <v>-11748377</v>
      </c>
      <c r="M29" s="84">
        <v>11261921</v>
      </c>
      <c r="N29" s="31">
        <f t="shared" si="4"/>
        <v>27.246163448789563</v>
      </c>
      <c r="O29" s="30">
        <f t="shared" si="5"/>
        <v>-26.59266567400002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-11748377</v>
      </c>
      <c r="M30" s="84">
        <v>11261921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26895393</v>
      </c>
      <c r="D31" s="63">
        <v>4934038</v>
      </c>
      <c r="E31" s="64">
        <f t="shared" si="0"/>
        <v>-21961355</v>
      </c>
      <c r="F31" s="62">
        <v>8199149</v>
      </c>
      <c r="G31" s="63">
        <v>3944334</v>
      </c>
      <c r="H31" s="64">
        <f t="shared" si="1"/>
        <v>-4254815</v>
      </c>
      <c r="I31" s="64">
        <v>10838466</v>
      </c>
      <c r="J31" s="29">
        <f t="shared" si="2"/>
        <v>-81.65470941435954</v>
      </c>
      <c r="K31" s="30">
        <f t="shared" si="3"/>
        <v>-51.8933733244755</v>
      </c>
      <c r="L31" s="83">
        <v>-11748377</v>
      </c>
      <c r="M31" s="84">
        <v>11261921</v>
      </c>
      <c r="N31" s="31">
        <f t="shared" si="4"/>
        <v>186.93096927345795</v>
      </c>
      <c r="O31" s="30">
        <f t="shared" si="5"/>
        <v>-37.780543834395566</v>
      </c>
      <c r="P31" s="5"/>
      <c r="Q31" s="32"/>
    </row>
    <row r="32" spans="1:17" ht="12.75">
      <c r="A32" s="6" t="s">
        <v>16</v>
      </c>
      <c r="B32" s="28" t="s">
        <v>39</v>
      </c>
      <c r="C32" s="62">
        <v>2817384</v>
      </c>
      <c r="D32" s="63">
        <v>4173044</v>
      </c>
      <c r="E32" s="64">
        <f t="shared" si="0"/>
        <v>1355660</v>
      </c>
      <c r="F32" s="62">
        <v>3344234</v>
      </c>
      <c r="G32" s="63">
        <v>1181565</v>
      </c>
      <c r="H32" s="64">
        <f t="shared" si="1"/>
        <v>-2162669</v>
      </c>
      <c r="I32" s="64">
        <v>13164834</v>
      </c>
      <c r="J32" s="29">
        <f t="shared" si="2"/>
        <v>48.117686477952596</v>
      </c>
      <c r="K32" s="30">
        <f t="shared" si="3"/>
        <v>-64.6685907744494</v>
      </c>
      <c r="L32" s="83">
        <v>-11748377</v>
      </c>
      <c r="M32" s="84">
        <v>11261921</v>
      </c>
      <c r="N32" s="31">
        <f t="shared" si="4"/>
        <v>-11.539125787332157</v>
      </c>
      <c r="O32" s="30">
        <f t="shared" si="5"/>
        <v>-19.20337569407564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46896777</v>
      </c>
      <c r="D33" s="81">
        <v>35148400</v>
      </c>
      <c r="E33" s="82">
        <f t="shared" si="0"/>
        <v>-11748377</v>
      </c>
      <c r="F33" s="80">
        <v>31258228</v>
      </c>
      <c r="G33" s="81">
        <v>42520149</v>
      </c>
      <c r="H33" s="82">
        <f t="shared" si="1"/>
        <v>11261921</v>
      </c>
      <c r="I33" s="82">
        <v>42810263</v>
      </c>
      <c r="J33" s="57">
        <f t="shared" si="2"/>
        <v>-25.051565910382283</v>
      </c>
      <c r="K33" s="58">
        <f t="shared" si="3"/>
        <v>36.02866099767395</v>
      </c>
      <c r="L33" s="95">
        <v>-11748377</v>
      </c>
      <c r="M33" s="96">
        <v>11261921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8799913</v>
      </c>
      <c r="D8" s="63">
        <v>10372157</v>
      </c>
      <c r="E8" s="64">
        <f>$D8-$C8</f>
        <v>1572244</v>
      </c>
      <c r="F8" s="62">
        <v>9327716</v>
      </c>
      <c r="G8" s="63">
        <v>10994488</v>
      </c>
      <c r="H8" s="64">
        <f>$G8-$F8</f>
        <v>1666772</v>
      </c>
      <c r="I8" s="64">
        <v>11654157</v>
      </c>
      <c r="J8" s="29">
        <f>IF(($C8=0),0,(($E8/$C8)*100))</f>
        <v>17.866585726472522</v>
      </c>
      <c r="K8" s="30">
        <f>IF(($F8=0),0,(($H8/$F8)*100))</f>
        <v>17.869026029523198</v>
      </c>
      <c r="L8" s="83">
        <v>-18910480</v>
      </c>
      <c r="M8" s="84">
        <v>-22485063</v>
      </c>
      <c r="N8" s="31">
        <f>IF(($L8=0),0,(($E8/$L8)*100))</f>
        <v>-8.314141153476802</v>
      </c>
      <c r="O8" s="30">
        <f>IF(($M8=0),0,(($H8/$M8)*100))</f>
        <v>-7.412796664167674</v>
      </c>
      <c r="P8" s="5"/>
      <c r="Q8" s="32"/>
    </row>
    <row r="9" spans="1:17" ht="12.75">
      <c r="A9" s="2" t="s">
        <v>16</v>
      </c>
      <c r="B9" s="28" t="s">
        <v>19</v>
      </c>
      <c r="C9" s="62">
        <v>56934626</v>
      </c>
      <c r="D9" s="63">
        <v>40854003</v>
      </c>
      <c r="E9" s="64">
        <f>$D9-$C9</f>
        <v>-16080623</v>
      </c>
      <c r="F9" s="62">
        <v>60350705</v>
      </c>
      <c r="G9" s="63">
        <v>43486725</v>
      </c>
      <c r="H9" s="64">
        <f>$G9-$F9</f>
        <v>-16863980</v>
      </c>
      <c r="I9" s="64">
        <v>46285749</v>
      </c>
      <c r="J9" s="29">
        <f>IF(($C9=0),0,(($E9/$C9)*100))</f>
        <v>-28.24401270327129</v>
      </c>
      <c r="K9" s="30">
        <f>IF(($F9=0),0,(($H9/$F9)*100))</f>
        <v>-27.943302402184035</v>
      </c>
      <c r="L9" s="83">
        <v>-18910480</v>
      </c>
      <c r="M9" s="84">
        <v>-22485063</v>
      </c>
      <c r="N9" s="31">
        <f>IF(($L9=0),0,(($E9/$L9)*100))</f>
        <v>85.03550941065483</v>
      </c>
      <c r="O9" s="30">
        <f>IF(($M9=0),0,(($H9/$M9)*100))</f>
        <v>75.00081276178769</v>
      </c>
      <c r="P9" s="5"/>
      <c r="Q9" s="32"/>
    </row>
    <row r="10" spans="1:17" ht="12.75">
      <c r="A10" s="2" t="s">
        <v>16</v>
      </c>
      <c r="B10" s="28" t="s">
        <v>20</v>
      </c>
      <c r="C10" s="62">
        <v>88878512</v>
      </c>
      <c r="D10" s="63">
        <v>84476411</v>
      </c>
      <c r="E10" s="64">
        <f aca="true" t="shared" si="0" ref="E10:E33">$D10-$C10</f>
        <v>-4402101</v>
      </c>
      <c r="F10" s="62">
        <v>94211247</v>
      </c>
      <c r="G10" s="63">
        <v>86923392</v>
      </c>
      <c r="H10" s="64">
        <f aca="true" t="shared" si="1" ref="H10:H33">$G10-$F10</f>
        <v>-7287855</v>
      </c>
      <c r="I10" s="64">
        <v>87506370</v>
      </c>
      <c r="J10" s="29">
        <f aca="true" t="shared" si="2" ref="J10:J33">IF(($C10=0),0,(($E10/$C10)*100))</f>
        <v>-4.952941831429401</v>
      </c>
      <c r="K10" s="30">
        <f aca="true" t="shared" si="3" ref="K10:K33">IF(($F10=0),0,(($H10/$F10)*100))</f>
        <v>-7.7356528355897884</v>
      </c>
      <c r="L10" s="83">
        <v>-18910480</v>
      </c>
      <c r="M10" s="84">
        <v>-22485063</v>
      </c>
      <c r="N10" s="31">
        <f aca="true" t="shared" si="4" ref="N10:N33">IF(($L10=0),0,(($E10/$L10)*100))</f>
        <v>23.278631742821972</v>
      </c>
      <c r="O10" s="30">
        <f aca="true" t="shared" si="5" ref="O10:O33">IF(($M10=0),0,(($H10/$M10)*100))</f>
        <v>32.411983902379994</v>
      </c>
      <c r="P10" s="5"/>
      <c r="Q10" s="32"/>
    </row>
    <row r="11" spans="1:17" ht="16.5">
      <c r="A11" s="6" t="s">
        <v>16</v>
      </c>
      <c r="B11" s="33" t="s">
        <v>21</v>
      </c>
      <c r="C11" s="65">
        <v>154613051</v>
      </c>
      <c r="D11" s="66">
        <v>135702571</v>
      </c>
      <c r="E11" s="67">
        <f t="shared" si="0"/>
        <v>-18910480</v>
      </c>
      <c r="F11" s="65">
        <v>163889668</v>
      </c>
      <c r="G11" s="66">
        <v>141404605</v>
      </c>
      <c r="H11" s="67">
        <f t="shared" si="1"/>
        <v>-22485063</v>
      </c>
      <c r="I11" s="67">
        <v>145446276</v>
      </c>
      <c r="J11" s="34">
        <f t="shared" si="2"/>
        <v>-12.230843307011645</v>
      </c>
      <c r="K11" s="35">
        <f t="shared" si="3"/>
        <v>-13.719634235881179</v>
      </c>
      <c r="L11" s="85">
        <v>-18910480</v>
      </c>
      <c r="M11" s="86">
        <v>-22485063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53850510</v>
      </c>
      <c r="D13" s="63">
        <v>61061043</v>
      </c>
      <c r="E13" s="64">
        <f t="shared" si="0"/>
        <v>7210533</v>
      </c>
      <c r="F13" s="62">
        <v>57081544</v>
      </c>
      <c r="G13" s="63">
        <v>65331970</v>
      </c>
      <c r="H13" s="64">
        <f t="shared" si="1"/>
        <v>8250426</v>
      </c>
      <c r="I13" s="64">
        <v>69915204</v>
      </c>
      <c r="J13" s="29">
        <f t="shared" si="2"/>
        <v>13.389906613697807</v>
      </c>
      <c r="K13" s="30">
        <f t="shared" si="3"/>
        <v>14.453754089062482</v>
      </c>
      <c r="L13" s="83">
        <v>-18245302</v>
      </c>
      <c r="M13" s="84">
        <v>-21573035</v>
      </c>
      <c r="N13" s="31">
        <f t="shared" si="4"/>
        <v>-39.51994327087598</v>
      </c>
      <c r="O13" s="30">
        <f t="shared" si="5"/>
        <v>-38.24415989683418</v>
      </c>
      <c r="P13" s="5"/>
      <c r="Q13" s="32"/>
    </row>
    <row r="14" spans="1:17" ht="12.75">
      <c r="A14" s="2" t="s">
        <v>16</v>
      </c>
      <c r="B14" s="28" t="s">
        <v>24</v>
      </c>
      <c r="C14" s="62">
        <v>19462149</v>
      </c>
      <c r="D14" s="63">
        <v>17739512</v>
      </c>
      <c r="E14" s="64">
        <f t="shared" si="0"/>
        <v>-1722637</v>
      </c>
      <c r="F14" s="62">
        <v>20629879</v>
      </c>
      <c r="G14" s="63">
        <v>17739512</v>
      </c>
      <c r="H14" s="64">
        <f t="shared" si="1"/>
        <v>-2890367</v>
      </c>
      <c r="I14" s="64">
        <v>17739520</v>
      </c>
      <c r="J14" s="29">
        <f t="shared" si="2"/>
        <v>-8.851216790088289</v>
      </c>
      <c r="K14" s="30">
        <f t="shared" si="3"/>
        <v>-14.010586295731544</v>
      </c>
      <c r="L14" s="83">
        <v>-18245302</v>
      </c>
      <c r="M14" s="84">
        <v>-21573035</v>
      </c>
      <c r="N14" s="31">
        <f t="shared" si="4"/>
        <v>9.441537333829826</v>
      </c>
      <c r="O14" s="30">
        <f t="shared" si="5"/>
        <v>13.398054562095691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-18245302</v>
      </c>
      <c r="M15" s="84">
        <v>-21573035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38160000</v>
      </c>
      <c r="D16" s="63">
        <v>10000000</v>
      </c>
      <c r="E16" s="64">
        <f t="shared" si="0"/>
        <v>-28160000</v>
      </c>
      <c r="F16" s="62">
        <v>40449600</v>
      </c>
      <c r="G16" s="63">
        <v>10550000</v>
      </c>
      <c r="H16" s="64">
        <f t="shared" si="1"/>
        <v>-29899600</v>
      </c>
      <c r="I16" s="64">
        <v>11130250</v>
      </c>
      <c r="J16" s="29">
        <f t="shared" si="2"/>
        <v>-73.79454926624737</v>
      </c>
      <c r="K16" s="30">
        <f t="shared" si="3"/>
        <v>-73.91815988291603</v>
      </c>
      <c r="L16" s="83">
        <v>-18245302</v>
      </c>
      <c r="M16" s="84">
        <v>-21573035</v>
      </c>
      <c r="N16" s="31">
        <f t="shared" si="4"/>
        <v>154.34110106809962</v>
      </c>
      <c r="O16" s="30">
        <f t="shared" si="5"/>
        <v>138.5970958652781</v>
      </c>
      <c r="P16" s="5"/>
      <c r="Q16" s="32"/>
    </row>
    <row r="17" spans="1:17" ht="12.75">
      <c r="A17" s="2" t="s">
        <v>16</v>
      </c>
      <c r="B17" s="28" t="s">
        <v>26</v>
      </c>
      <c r="C17" s="62">
        <v>42781550</v>
      </c>
      <c r="D17" s="63">
        <v>47208352</v>
      </c>
      <c r="E17" s="64">
        <f t="shared" si="0"/>
        <v>4426802</v>
      </c>
      <c r="F17" s="62">
        <v>45348448</v>
      </c>
      <c r="G17" s="63">
        <v>48314954</v>
      </c>
      <c r="H17" s="64">
        <f t="shared" si="1"/>
        <v>2966506</v>
      </c>
      <c r="I17" s="64">
        <v>50473401</v>
      </c>
      <c r="J17" s="41">
        <f t="shared" si="2"/>
        <v>10.34745585421753</v>
      </c>
      <c r="K17" s="30">
        <f t="shared" si="3"/>
        <v>6.541582194830571</v>
      </c>
      <c r="L17" s="87">
        <v>-18245302</v>
      </c>
      <c r="M17" s="84">
        <v>-21573035</v>
      </c>
      <c r="N17" s="31">
        <f t="shared" si="4"/>
        <v>-24.262695131053462</v>
      </c>
      <c r="O17" s="30">
        <f t="shared" si="5"/>
        <v>-13.750990530539632</v>
      </c>
      <c r="P17" s="5"/>
      <c r="Q17" s="32"/>
    </row>
    <row r="18" spans="1:17" ht="16.5">
      <c r="A18" s="2" t="s">
        <v>16</v>
      </c>
      <c r="B18" s="33" t="s">
        <v>27</v>
      </c>
      <c r="C18" s="65">
        <v>154254209</v>
      </c>
      <c r="D18" s="66">
        <v>136008907</v>
      </c>
      <c r="E18" s="67">
        <f t="shared" si="0"/>
        <v>-18245302</v>
      </c>
      <c r="F18" s="65">
        <v>163509471</v>
      </c>
      <c r="G18" s="66">
        <v>141936436</v>
      </c>
      <c r="H18" s="67">
        <f t="shared" si="1"/>
        <v>-21573035</v>
      </c>
      <c r="I18" s="67">
        <v>149258375</v>
      </c>
      <c r="J18" s="42">
        <f t="shared" si="2"/>
        <v>-11.828074007367928</v>
      </c>
      <c r="K18" s="35">
        <f t="shared" si="3"/>
        <v>-13.19375255027276</v>
      </c>
      <c r="L18" s="88">
        <v>-18245302</v>
      </c>
      <c r="M18" s="86">
        <v>-21573035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358842</v>
      </c>
      <c r="D19" s="72">
        <v>-306336</v>
      </c>
      <c r="E19" s="73">
        <f t="shared" si="0"/>
        <v>-665178</v>
      </c>
      <c r="F19" s="74">
        <v>380197</v>
      </c>
      <c r="G19" s="75">
        <v>-531831</v>
      </c>
      <c r="H19" s="76">
        <f t="shared" si="1"/>
        <v>-912028</v>
      </c>
      <c r="I19" s="76">
        <v>-3812099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28326612</v>
      </c>
      <c r="M22" s="84">
        <v>-33165860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1</v>
      </c>
      <c r="J23" s="29">
        <f t="shared" si="2"/>
        <v>0</v>
      </c>
      <c r="K23" s="30">
        <f t="shared" si="3"/>
        <v>0</v>
      </c>
      <c r="L23" s="83">
        <v>28326612</v>
      </c>
      <c r="M23" s="84">
        <v>-33165860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108805289</v>
      </c>
      <c r="D24" s="63">
        <v>137131901</v>
      </c>
      <c r="E24" s="64">
        <f t="shared" si="0"/>
        <v>28326612</v>
      </c>
      <c r="F24" s="62">
        <v>115333609</v>
      </c>
      <c r="G24" s="63">
        <v>82167749</v>
      </c>
      <c r="H24" s="64">
        <f t="shared" si="1"/>
        <v>-33165860</v>
      </c>
      <c r="I24" s="64">
        <v>64590404</v>
      </c>
      <c r="J24" s="29">
        <f t="shared" si="2"/>
        <v>26.034223391475024</v>
      </c>
      <c r="K24" s="30">
        <f t="shared" si="3"/>
        <v>-28.75645727864113</v>
      </c>
      <c r="L24" s="83">
        <v>28326612</v>
      </c>
      <c r="M24" s="84">
        <v>-33165860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28326612</v>
      </c>
      <c r="M25" s="84">
        <v>-33165860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108805289</v>
      </c>
      <c r="D26" s="66">
        <v>137131901</v>
      </c>
      <c r="E26" s="67">
        <f t="shared" si="0"/>
        <v>28326612</v>
      </c>
      <c r="F26" s="65">
        <v>115333609</v>
      </c>
      <c r="G26" s="66">
        <v>82167749</v>
      </c>
      <c r="H26" s="67">
        <f t="shared" si="1"/>
        <v>-33165860</v>
      </c>
      <c r="I26" s="67">
        <v>64590405</v>
      </c>
      <c r="J26" s="42">
        <f t="shared" si="2"/>
        <v>26.034223391475024</v>
      </c>
      <c r="K26" s="35">
        <f t="shared" si="3"/>
        <v>-28.75645727864113</v>
      </c>
      <c r="L26" s="88">
        <v>28326612</v>
      </c>
      <c r="M26" s="86">
        <v>-33165860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94053048</v>
      </c>
      <c r="D28" s="63">
        <v>120733001</v>
      </c>
      <c r="E28" s="64">
        <f t="shared" si="0"/>
        <v>26679953</v>
      </c>
      <c r="F28" s="62">
        <v>99696233</v>
      </c>
      <c r="G28" s="63">
        <v>67128599</v>
      </c>
      <c r="H28" s="64">
        <f t="shared" si="1"/>
        <v>-32567634</v>
      </c>
      <c r="I28" s="64">
        <v>44731701</v>
      </c>
      <c r="J28" s="29">
        <f t="shared" si="2"/>
        <v>28.366920123630656</v>
      </c>
      <c r="K28" s="30">
        <f t="shared" si="3"/>
        <v>-32.66686515627927</v>
      </c>
      <c r="L28" s="83">
        <v>28326612</v>
      </c>
      <c r="M28" s="84">
        <v>-33165860</v>
      </c>
      <c r="N28" s="31">
        <f t="shared" si="4"/>
        <v>94.18688334489137</v>
      </c>
      <c r="O28" s="30">
        <f t="shared" si="5"/>
        <v>98.19625964772209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3000000</v>
      </c>
      <c r="H29" s="64">
        <f t="shared" si="1"/>
        <v>3000000</v>
      </c>
      <c r="I29" s="64">
        <v>3000000</v>
      </c>
      <c r="J29" s="29">
        <f t="shared" si="2"/>
        <v>0</v>
      </c>
      <c r="K29" s="30">
        <f t="shared" si="3"/>
        <v>0</v>
      </c>
      <c r="L29" s="83">
        <v>28326612</v>
      </c>
      <c r="M29" s="84">
        <v>-33165860</v>
      </c>
      <c r="N29" s="31">
        <f t="shared" si="4"/>
        <v>0</v>
      </c>
      <c r="O29" s="30">
        <f t="shared" si="5"/>
        <v>-9.0454461304486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28326612</v>
      </c>
      <c r="M30" s="84">
        <v>-33165860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13914508</v>
      </c>
      <c r="D31" s="63">
        <v>14387285</v>
      </c>
      <c r="E31" s="64">
        <f t="shared" si="0"/>
        <v>472777</v>
      </c>
      <c r="F31" s="62">
        <v>14749379</v>
      </c>
      <c r="G31" s="63">
        <v>731106</v>
      </c>
      <c r="H31" s="64">
        <f t="shared" si="1"/>
        <v>-14018273</v>
      </c>
      <c r="I31" s="64">
        <v>0</v>
      </c>
      <c r="J31" s="29">
        <f t="shared" si="2"/>
        <v>3.3977270342580566</v>
      </c>
      <c r="K31" s="30">
        <f t="shared" si="3"/>
        <v>-95.0431404603543</v>
      </c>
      <c r="L31" s="83">
        <v>28326612</v>
      </c>
      <c r="M31" s="84">
        <v>-33165860</v>
      </c>
      <c r="N31" s="31">
        <f t="shared" si="4"/>
        <v>1.6690206368484874</v>
      </c>
      <c r="O31" s="30">
        <f t="shared" si="5"/>
        <v>42.26717775447403</v>
      </c>
      <c r="P31" s="5"/>
      <c r="Q31" s="32"/>
    </row>
    <row r="32" spans="1:17" ht="12.75">
      <c r="A32" s="6" t="s">
        <v>16</v>
      </c>
      <c r="B32" s="28" t="s">
        <v>39</v>
      </c>
      <c r="C32" s="62">
        <v>837733</v>
      </c>
      <c r="D32" s="63">
        <v>2011615</v>
      </c>
      <c r="E32" s="64">
        <f t="shared" si="0"/>
        <v>1173882</v>
      </c>
      <c r="F32" s="62">
        <v>887997</v>
      </c>
      <c r="G32" s="63">
        <v>11308044</v>
      </c>
      <c r="H32" s="64">
        <f t="shared" si="1"/>
        <v>10420047</v>
      </c>
      <c r="I32" s="64">
        <v>16858704</v>
      </c>
      <c r="J32" s="29">
        <f t="shared" si="2"/>
        <v>140.12603060879778</v>
      </c>
      <c r="K32" s="30">
        <f t="shared" si="3"/>
        <v>1173.4326805158125</v>
      </c>
      <c r="L32" s="83">
        <v>28326612</v>
      </c>
      <c r="M32" s="84">
        <v>-33165860</v>
      </c>
      <c r="N32" s="31">
        <f t="shared" si="4"/>
        <v>4.144096018260143</v>
      </c>
      <c r="O32" s="30">
        <f t="shared" si="5"/>
        <v>-31.417991271747514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108805289</v>
      </c>
      <c r="D33" s="81">
        <v>137131901</v>
      </c>
      <c r="E33" s="82">
        <f t="shared" si="0"/>
        <v>28326612</v>
      </c>
      <c r="F33" s="80">
        <v>115333609</v>
      </c>
      <c r="G33" s="81">
        <v>82167749</v>
      </c>
      <c r="H33" s="82">
        <f t="shared" si="1"/>
        <v>-33165860</v>
      </c>
      <c r="I33" s="82">
        <v>64590405</v>
      </c>
      <c r="J33" s="57">
        <f t="shared" si="2"/>
        <v>26.034223391475024</v>
      </c>
      <c r="K33" s="58">
        <f t="shared" si="3"/>
        <v>-28.75645727864113</v>
      </c>
      <c r="L33" s="95">
        <v>28326612</v>
      </c>
      <c r="M33" s="96">
        <v>-33165860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17121941</v>
      </c>
      <c r="D8" s="63">
        <v>24948000</v>
      </c>
      <c r="E8" s="64">
        <f>$D8-$C8</f>
        <v>7826059</v>
      </c>
      <c r="F8" s="62">
        <v>-20690952</v>
      </c>
      <c r="G8" s="63">
        <v>26444880</v>
      </c>
      <c r="H8" s="64">
        <f>$G8-$F8</f>
        <v>47135832</v>
      </c>
      <c r="I8" s="64">
        <v>28163797</v>
      </c>
      <c r="J8" s="29">
        <f>IF(($C8=0),0,(($E8/$C8)*100))</f>
        <v>45.707779275725805</v>
      </c>
      <c r="K8" s="30">
        <f>IF(($F8=0),0,(($H8/$F8)*100))</f>
        <v>-227.80890893758777</v>
      </c>
      <c r="L8" s="83">
        <v>34754573</v>
      </c>
      <c r="M8" s="84">
        <v>118745398</v>
      </c>
      <c r="N8" s="31">
        <f>IF(($L8=0),0,(($E8/$L8)*100))</f>
        <v>22.518069780342287</v>
      </c>
      <c r="O8" s="30">
        <f>IF(($M8=0),0,(($H8/$M8)*100))</f>
        <v>39.69487053300373</v>
      </c>
      <c r="P8" s="5"/>
      <c r="Q8" s="32"/>
    </row>
    <row r="9" spans="1:17" ht="12.75">
      <c r="A9" s="2" t="s">
        <v>16</v>
      </c>
      <c r="B9" s="28" t="s">
        <v>19</v>
      </c>
      <c r="C9" s="62">
        <v>64438818</v>
      </c>
      <c r="D9" s="63">
        <v>61236505</v>
      </c>
      <c r="E9" s="64">
        <f>$D9-$C9</f>
        <v>-3202313</v>
      </c>
      <c r="F9" s="62">
        <v>79027765</v>
      </c>
      <c r="G9" s="63">
        <v>64910696</v>
      </c>
      <c r="H9" s="64">
        <f>$G9-$F9</f>
        <v>-14117069</v>
      </c>
      <c r="I9" s="64">
        <v>69129889</v>
      </c>
      <c r="J9" s="29">
        <f>IF(($C9=0),0,(($E9/$C9)*100))</f>
        <v>-4.969540254447249</v>
      </c>
      <c r="K9" s="30">
        <f>IF(($F9=0),0,(($H9/$F9)*100))</f>
        <v>-17.863429390923557</v>
      </c>
      <c r="L9" s="83">
        <v>34754573</v>
      </c>
      <c r="M9" s="84">
        <v>118745398</v>
      </c>
      <c r="N9" s="31">
        <f>IF(($L9=0),0,(($E9/$L9)*100))</f>
        <v>-9.214076662659616</v>
      </c>
      <c r="O9" s="30">
        <f>IF(($M9=0),0,(($H9/$M9)*100))</f>
        <v>-11.888518829167595</v>
      </c>
      <c r="P9" s="5"/>
      <c r="Q9" s="32"/>
    </row>
    <row r="10" spans="1:17" ht="12.75">
      <c r="A10" s="2" t="s">
        <v>16</v>
      </c>
      <c r="B10" s="28" t="s">
        <v>20</v>
      </c>
      <c r="C10" s="62">
        <v>58480578</v>
      </c>
      <c r="D10" s="63">
        <v>88611405</v>
      </c>
      <c r="E10" s="64">
        <f aca="true" t="shared" si="0" ref="E10:E33">$D10-$C10</f>
        <v>30130827</v>
      </c>
      <c r="F10" s="62">
        <v>6016255</v>
      </c>
      <c r="G10" s="63">
        <v>91742890</v>
      </c>
      <c r="H10" s="64">
        <f aca="true" t="shared" si="1" ref="H10:H33">$G10-$F10</f>
        <v>85726635</v>
      </c>
      <c r="I10" s="64">
        <v>90686447</v>
      </c>
      <c r="J10" s="29">
        <f aca="true" t="shared" si="2" ref="J10:J33">IF(($C10=0),0,(($E10/$C10)*100))</f>
        <v>51.52279274667908</v>
      </c>
      <c r="K10" s="30">
        <f aca="true" t="shared" si="3" ref="K10:K33">IF(($F10=0),0,(($H10/$F10)*100))</f>
        <v>1424.916912597621</v>
      </c>
      <c r="L10" s="83">
        <v>34754573</v>
      </c>
      <c r="M10" s="84">
        <v>118745398</v>
      </c>
      <c r="N10" s="31">
        <f aca="true" t="shared" si="4" ref="N10:N33">IF(($L10=0),0,(($E10/$L10)*100))</f>
        <v>86.69600688231733</v>
      </c>
      <c r="O10" s="30">
        <f aca="true" t="shared" si="5" ref="O10:O33">IF(($M10=0),0,(($H10/$M10)*100))</f>
        <v>72.19364829616387</v>
      </c>
      <c r="P10" s="5"/>
      <c r="Q10" s="32"/>
    </row>
    <row r="11" spans="1:17" ht="16.5">
      <c r="A11" s="6" t="s">
        <v>16</v>
      </c>
      <c r="B11" s="33" t="s">
        <v>21</v>
      </c>
      <c r="C11" s="65">
        <v>140041337</v>
      </c>
      <c r="D11" s="66">
        <v>174795910</v>
      </c>
      <c r="E11" s="67">
        <f t="shared" si="0"/>
        <v>34754573</v>
      </c>
      <c r="F11" s="65">
        <v>64353068</v>
      </c>
      <c r="G11" s="66">
        <v>183098466</v>
      </c>
      <c r="H11" s="67">
        <f t="shared" si="1"/>
        <v>118745398</v>
      </c>
      <c r="I11" s="67">
        <v>187980133</v>
      </c>
      <c r="J11" s="34">
        <f t="shared" si="2"/>
        <v>24.81736731776561</v>
      </c>
      <c r="K11" s="35">
        <f t="shared" si="3"/>
        <v>184.52173562261243</v>
      </c>
      <c r="L11" s="85">
        <v>34754573</v>
      </c>
      <c r="M11" s="86">
        <v>118745398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35357617</v>
      </c>
      <c r="D13" s="63">
        <v>73753022</v>
      </c>
      <c r="E13" s="64">
        <f t="shared" si="0"/>
        <v>38395405</v>
      </c>
      <c r="F13" s="62">
        <v>80454609</v>
      </c>
      <c r="G13" s="63">
        <v>78182538</v>
      </c>
      <c r="H13" s="64">
        <f t="shared" si="1"/>
        <v>-2272071</v>
      </c>
      <c r="I13" s="64">
        <v>83237156</v>
      </c>
      <c r="J13" s="29">
        <f t="shared" si="2"/>
        <v>108.59160842202687</v>
      </c>
      <c r="K13" s="30">
        <f t="shared" si="3"/>
        <v>-2.8240408203338605</v>
      </c>
      <c r="L13" s="83">
        <v>105447400</v>
      </c>
      <c r="M13" s="84">
        <v>42784948</v>
      </c>
      <c r="N13" s="31">
        <f t="shared" si="4"/>
        <v>36.41190299618577</v>
      </c>
      <c r="O13" s="30">
        <f t="shared" si="5"/>
        <v>-5.310444691904265</v>
      </c>
      <c r="P13" s="5"/>
      <c r="Q13" s="32"/>
    </row>
    <row r="14" spans="1:17" ht="12.75">
      <c r="A14" s="2" t="s">
        <v>16</v>
      </c>
      <c r="B14" s="28" t="s">
        <v>24</v>
      </c>
      <c r="C14" s="62">
        <v>12</v>
      </c>
      <c r="D14" s="63">
        <v>13000000</v>
      </c>
      <c r="E14" s="64">
        <f t="shared" si="0"/>
        <v>12999988</v>
      </c>
      <c r="F14" s="62">
        <v>48</v>
      </c>
      <c r="G14" s="63">
        <v>13000000</v>
      </c>
      <c r="H14" s="64">
        <f t="shared" si="1"/>
        <v>12999952</v>
      </c>
      <c r="I14" s="64">
        <v>13000000</v>
      </c>
      <c r="J14" s="29">
        <f t="shared" si="2"/>
        <v>108333233.33333333</v>
      </c>
      <c r="K14" s="30">
        <f t="shared" si="3"/>
        <v>27083233.333333332</v>
      </c>
      <c r="L14" s="83">
        <v>105447400</v>
      </c>
      <c r="M14" s="84">
        <v>42784948</v>
      </c>
      <c r="N14" s="31">
        <f t="shared" si="4"/>
        <v>12.328410183655548</v>
      </c>
      <c r="O14" s="30">
        <f t="shared" si="5"/>
        <v>30.384405281969723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105447400</v>
      </c>
      <c r="M15" s="84">
        <v>42784948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2989221</v>
      </c>
      <c r="D16" s="63">
        <v>49561758</v>
      </c>
      <c r="E16" s="64">
        <f t="shared" si="0"/>
        <v>46572537</v>
      </c>
      <c r="F16" s="62">
        <v>44872428</v>
      </c>
      <c r="G16" s="63">
        <v>52535465</v>
      </c>
      <c r="H16" s="64">
        <f t="shared" si="1"/>
        <v>7663037</v>
      </c>
      <c r="I16" s="64">
        <v>55950270</v>
      </c>
      <c r="J16" s="29">
        <f t="shared" si="2"/>
        <v>1558.0158509524722</v>
      </c>
      <c r="K16" s="30">
        <f t="shared" si="3"/>
        <v>17.077384357271686</v>
      </c>
      <c r="L16" s="83">
        <v>105447400</v>
      </c>
      <c r="M16" s="84">
        <v>42784948</v>
      </c>
      <c r="N16" s="31">
        <f t="shared" si="4"/>
        <v>44.16660534067222</v>
      </c>
      <c r="O16" s="30">
        <f t="shared" si="5"/>
        <v>17.910590892853254</v>
      </c>
      <c r="P16" s="5"/>
      <c r="Q16" s="32"/>
    </row>
    <row r="17" spans="1:17" ht="12.75">
      <c r="A17" s="2" t="s">
        <v>16</v>
      </c>
      <c r="B17" s="28" t="s">
        <v>26</v>
      </c>
      <c r="C17" s="62">
        <v>62916292</v>
      </c>
      <c r="D17" s="63">
        <v>70395762</v>
      </c>
      <c r="E17" s="64">
        <f t="shared" si="0"/>
        <v>7479470</v>
      </c>
      <c r="F17" s="62">
        <v>47838881</v>
      </c>
      <c r="G17" s="63">
        <v>72232911</v>
      </c>
      <c r="H17" s="64">
        <f t="shared" si="1"/>
        <v>24394030</v>
      </c>
      <c r="I17" s="64">
        <v>75468939</v>
      </c>
      <c r="J17" s="41">
        <f t="shared" si="2"/>
        <v>11.887970130216829</v>
      </c>
      <c r="K17" s="30">
        <f t="shared" si="3"/>
        <v>50.99205811273052</v>
      </c>
      <c r="L17" s="87">
        <v>105447400</v>
      </c>
      <c r="M17" s="84">
        <v>42784948</v>
      </c>
      <c r="N17" s="31">
        <f t="shared" si="4"/>
        <v>7.093081479486455</v>
      </c>
      <c r="O17" s="30">
        <f t="shared" si="5"/>
        <v>57.01544851708129</v>
      </c>
      <c r="P17" s="5"/>
      <c r="Q17" s="32"/>
    </row>
    <row r="18" spans="1:17" ht="16.5">
      <c r="A18" s="2" t="s">
        <v>16</v>
      </c>
      <c r="B18" s="33" t="s">
        <v>27</v>
      </c>
      <c r="C18" s="65">
        <v>101263142</v>
      </c>
      <c r="D18" s="66">
        <v>206710542</v>
      </c>
      <c r="E18" s="67">
        <f t="shared" si="0"/>
        <v>105447400</v>
      </c>
      <c r="F18" s="65">
        <v>173165966</v>
      </c>
      <c r="G18" s="66">
        <v>215950914</v>
      </c>
      <c r="H18" s="67">
        <f t="shared" si="1"/>
        <v>42784948</v>
      </c>
      <c r="I18" s="67">
        <v>227656365</v>
      </c>
      <c r="J18" s="42">
        <f t="shared" si="2"/>
        <v>104.13206416210154</v>
      </c>
      <c r="K18" s="35">
        <f t="shared" si="3"/>
        <v>24.7074809145811</v>
      </c>
      <c r="L18" s="88">
        <v>105447400</v>
      </c>
      <c r="M18" s="86">
        <v>42784948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38778195</v>
      </c>
      <c r="D19" s="72">
        <v>-31914632</v>
      </c>
      <c r="E19" s="73">
        <f t="shared" si="0"/>
        <v>-70692827</v>
      </c>
      <c r="F19" s="74">
        <v>-108812898</v>
      </c>
      <c r="G19" s="75">
        <v>-32852448</v>
      </c>
      <c r="H19" s="76">
        <f t="shared" si="1"/>
        <v>75960450</v>
      </c>
      <c r="I19" s="76">
        <v>-39676232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30181999</v>
      </c>
      <c r="M22" s="84">
        <v>32034182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1990000</v>
      </c>
      <c r="E23" s="64">
        <f t="shared" si="0"/>
        <v>1990000</v>
      </c>
      <c r="F23" s="62">
        <v>0</v>
      </c>
      <c r="G23" s="63">
        <v>2097400</v>
      </c>
      <c r="H23" s="64">
        <f t="shared" si="1"/>
        <v>2097400</v>
      </c>
      <c r="I23" s="64">
        <v>2220732</v>
      </c>
      <c r="J23" s="29">
        <f t="shared" si="2"/>
        <v>0</v>
      </c>
      <c r="K23" s="30">
        <f t="shared" si="3"/>
        <v>0</v>
      </c>
      <c r="L23" s="83">
        <v>30181999</v>
      </c>
      <c r="M23" s="84">
        <v>32034182</v>
      </c>
      <c r="N23" s="31">
        <f t="shared" si="4"/>
        <v>6.593333993550261</v>
      </c>
      <c r="O23" s="30">
        <f t="shared" si="5"/>
        <v>6.547381169277243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28191999</v>
      </c>
      <c r="E24" s="64">
        <f t="shared" si="0"/>
        <v>28191999</v>
      </c>
      <c r="F24" s="62">
        <v>0</v>
      </c>
      <c r="G24" s="63">
        <v>29936782</v>
      </c>
      <c r="H24" s="64">
        <f t="shared" si="1"/>
        <v>29936782</v>
      </c>
      <c r="I24" s="64">
        <v>31109263</v>
      </c>
      <c r="J24" s="29">
        <f t="shared" si="2"/>
        <v>0</v>
      </c>
      <c r="K24" s="30">
        <f t="shared" si="3"/>
        <v>0</v>
      </c>
      <c r="L24" s="83">
        <v>30181999</v>
      </c>
      <c r="M24" s="84">
        <v>32034182</v>
      </c>
      <c r="N24" s="31">
        <f t="shared" si="4"/>
        <v>93.40666600644974</v>
      </c>
      <c r="O24" s="30">
        <f t="shared" si="5"/>
        <v>93.45261883072276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30181999</v>
      </c>
      <c r="M25" s="84">
        <v>32034182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30181999</v>
      </c>
      <c r="E26" s="67">
        <f t="shared" si="0"/>
        <v>30181999</v>
      </c>
      <c r="F26" s="65">
        <v>0</v>
      </c>
      <c r="G26" s="66">
        <v>32034182</v>
      </c>
      <c r="H26" s="67">
        <f t="shared" si="1"/>
        <v>32034182</v>
      </c>
      <c r="I26" s="67">
        <v>33329995</v>
      </c>
      <c r="J26" s="42">
        <f t="shared" si="2"/>
        <v>0</v>
      </c>
      <c r="K26" s="35">
        <f t="shared" si="3"/>
        <v>0</v>
      </c>
      <c r="L26" s="88">
        <v>30181999</v>
      </c>
      <c r="M26" s="86">
        <v>32034182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27981</v>
      </c>
      <c r="D28" s="63">
        <v>5342236</v>
      </c>
      <c r="E28" s="64">
        <f t="shared" si="0"/>
        <v>5314255</v>
      </c>
      <c r="F28" s="62">
        <v>36399</v>
      </c>
      <c r="G28" s="63">
        <v>5672807</v>
      </c>
      <c r="H28" s="64">
        <f t="shared" si="1"/>
        <v>5636408</v>
      </c>
      <c r="I28" s="64">
        <v>5895805</v>
      </c>
      <c r="J28" s="29">
        <f t="shared" si="2"/>
        <v>18992.369822379474</v>
      </c>
      <c r="K28" s="30">
        <f t="shared" si="3"/>
        <v>15485.062776449902</v>
      </c>
      <c r="L28" s="83">
        <v>29754045</v>
      </c>
      <c r="M28" s="84">
        <v>29358385</v>
      </c>
      <c r="N28" s="31">
        <f t="shared" si="4"/>
        <v>17.86061357371746</v>
      </c>
      <c r="O28" s="30">
        <f t="shared" si="5"/>
        <v>19.198630987365277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29754045</v>
      </c>
      <c r="M29" s="84">
        <v>29358385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29754045</v>
      </c>
      <c r="M30" s="84">
        <v>29358385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29754045</v>
      </c>
      <c r="M31" s="84">
        <v>29358385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399973</v>
      </c>
      <c r="D32" s="63">
        <v>24839763</v>
      </c>
      <c r="E32" s="64">
        <f t="shared" si="0"/>
        <v>24439790</v>
      </c>
      <c r="F32" s="62">
        <v>2639398</v>
      </c>
      <c r="G32" s="63">
        <v>26361375</v>
      </c>
      <c r="H32" s="64">
        <f t="shared" si="1"/>
        <v>23721977</v>
      </c>
      <c r="I32" s="64">
        <v>27434190</v>
      </c>
      <c r="J32" s="29">
        <f t="shared" si="2"/>
        <v>6110.359949296578</v>
      </c>
      <c r="K32" s="30">
        <f t="shared" si="3"/>
        <v>898.7646804309165</v>
      </c>
      <c r="L32" s="83">
        <v>29754045</v>
      </c>
      <c r="M32" s="84">
        <v>29358385</v>
      </c>
      <c r="N32" s="31">
        <f t="shared" si="4"/>
        <v>82.13938642628254</v>
      </c>
      <c r="O32" s="30">
        <f t="shared" si="5"/>
        <v>80.80136901263472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427954</v>
      </c>
      <c r="D33" s="81">
        <v>30181999</v>
      </c>
      <c r="E33" s="82">
        <f t="shared" si="0"/>
        <v>29754045</v>
      </c>
      <c r="F33" s="80">
        <v>2675797</v>
      </c>
      <c r="G33" s="81">
        <v>32034182</v>
      </c>
      <c r="H33" s="82">
        <f t="shared" si="1"/>
        <v>29358385</v>
      </c>
      <c r="I33" s="82">
        <v>33329995</v>
      </c>
      <c r="J33" s="57">
        <f t="shared" si="2"/>
        <v>6952.626917846311</v>
      </c>
      <c r="K33" s="58">
        <f t="shared" si="3"/>
        <v>1097.182820669879</v>
      </c>
      <c r="L33" s="95">
        <v>29754045</v>
      </c>
      <c r="M33" s="96">
        <v>29358385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2021-09-23T11:51:39Z</dcterms:created>
  <dcterms:modified xsi:type="dcterms:W3CDTF">2021-09-23T12:05:16Z</dcterms:modified>
  <cp:category/>
  <cp:version/>
  <cp:contentType/>
  <cp:contentStatus/>
</cp:coreProperties>
</file>